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p\Desktop\Bureau\PCQVP-2024\ITIE-Mali\Session du 04 janvier 2024\"/>
    </mc:Choice>
  </mc:AlternateContent>
  <xr:revisionPtr revIDLastSave="0" documentId="13_ncr:1_{BFE95807-E06A-442C-8E32-C2620AD62F71}" xr6:coauthVersionLast="47" xr6:coauthVersionMax="47" xr10:uidLastSave="{00000000-0000-0000-0000-000000000000}"/>
  <bookViews>
    <workbookView xWindow="-108" yWindow="-108" windowWidth="23256" windowHeight="12456" xr2:uid="{00000000-000D-0000-FFFF-FFFF00000000}"/>
  </bookViews>
  <sheets>
    <sheet name="PTA 20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5" i="2" l="1"/>
  <c r="I69" i="2"/>
  <c r="I59" i="2"/>
  <c r="I35" i="2"/>
  <c r="I31" i="2"/>
  <c r="I24" i="2"/>
  <c r="I90" i="2"/>
  <c r="I89" i="2"/>
  <c r="I92" i="2"/>
  <c r="I91" i="2"/>
  <c r="I78" i="2"/>
  <c r="I10" i="2"/>
  <c r="I87" i="2" l="1"/>
  <c r="I93" i="2"/>
</calcChain>
</file>

<file path=xl/sharedStrings.xml><?xml version="1.0" encoding="utf-8"?>
<sst xmlns="http://schemas.openxmlformats.org/spreadsheetml/2006/main" count="589" uniqueCount="348">
  <si>
    <t>Axes stratégiques</t>
  </si>
  <si>
    <t>Objectifs prioritaires</t>
  </si>
  <si>
    <t>Difficultés/Obstacles</t>
  </si>
  <si>
    <t>Activités</t>
  </si>
  <si>
    <t>Résultats attendus</t>
  </si>
  <si>
    <t>Indicateurs</t>
  </si>
  <si>
    <t>Responsable</t>
  </si>
  <si>
    <t>Coût 
(millions CFA)</t>
  </si>
  <si>
    <t>Calendrier d'exécution</t>
  </si>
  <si>
    <t>Financement</t>
  </si>
  <si>
    <t>T1</t>
  </si>
  <si>
    <t>T2</t>
  </si>
  <si>
    <t>T3</t>
  </si>
  <si>
    <t>T4</t>
  </si>
  <si>
    <t>1.Cadre légal et règlementaire</t>
  </si>
  <si>
    <t>CP</t>
  </si>
  <si>
    <t>x</t>
  </si>
  <si>
    <t>X</t>
  </si>
  <si>
    <t>Sous Total Axe 1</t>
  </si>
  <si>
    <t>PGSM/BM</t>
  </si>
  <si>
    <t>CP/SP</t>
  </si>
  <si>
    <t>Engagement de l’Etat déclaré solennellement</t>
  </si>
  <si>
    <t>Discours de Fin d’année</t>
  </si>
  <si>
    <t>MMEE/CP</t>
  </si>
  <si>
    <t>Les réunions sont tenues régulièrement et les comptes rendus disponibles</t>
  </si>
  <si>
    <t>Sous Total Axe 2</t>
  </si>
  <si>
    <t>3.Transparence des titres et conventions minières et pétrolières, Propriété réelle</t>
  </si>
  <si>
    <t xml:space="preserve">Améliorer la transparence dans la gestion des titres miniers et pétroliers </t>
  </si>
  <si>
    <t>CP/CCA/SP</t>
  </si>
  <si>
    <t>Améliorer la transparence dans la gestion des conventions minières et pétrolières</t>
  </si>
  <si>
    <t>Publication non exhaustive des conventions minières et pétrolières.</t>
  </si>
  <si>
    <t xml:space="preserve">Ameliorer la divulgation des données sur les beneficiaires éffectifs </t>
  </si>
  <si>
    <t>L'atelier élargi est organisé</t>
  </si>
  <si>
    <t>PAD</t>
  </si>
  <si>
    <t>Compte rendu des réunions du CP</t>
  </si>
  <si>
    <t>Sous Total Axe 3</t>
  </si>
  <si>
    <t>ETAT</t>
  </si>
  <si>
    <t>CCA</t>
  </si>
  <si>
    <t>Faible couverture des substances autres que l'or</t>
  </si>
  <si>
    <t>La formation sur le remplissage est organisée</t>
  </si>
  <si>
    <t>CCA/CP/SP</t>
  </si>
  <si>
    <t>Sous Total Axe 4</t>
  </si>
  <si>
    <t>6.Communication</t>
  </si>
  <si>
    <t xml:space="preserve">Mettre en oeuvre le  plan de communication </t>
  </si>
  <si>
    <t xml:space="preserve">Faible visibilité de l'ITIE </t>
  </si>
  <si>
    <t>CP/CC/SP</t>
  </si>
  <si>
    <t xml:space="preserve">Mettre en oeuvre la politique des données ouvertes  </t>
  </si>
  <si>
    <t>Non publication des données ITIE en format ouvert</t>
  </si>
  <si>
    <t xml:space="preserve">La Politique des données ouvertes est mise en œuvre </t>
  </si>
  <si>
    <t>Sous Total Axe 5</t>
  </si>
  <si>
    <t>CRC/CP</t>
  </si>
  <si>
    <t>Diffuculté dans le fonctionnement du Secrétariat Permanent ITIE-Mali</t>
  </si>
  <si>
    <t>Le personnel est rémunéré</t>
  </si>
  <si>
    <t>Equiper le Secrétariat Permanent en outil de travail (matériel informatique, matériel bureautique, roulant…)</t>
  </si>
  <si>
    <t>Doter le Secrétariat Permanent en carburant</t>
  </si>
  <si>
    <t>Le SP est doté</t>
  </si>
  <si>
    <t>Le site est hébergé</t>
  </si>
  <si>
    <t>La connexion internet est assurée</t>
  </si>
  <si>
    <t xml:space="preserve">Sous Total fonctionnement </t>
  </si>
  <si>
    <t>TOTAL GENERAL</t>
  </si>
  <si>
    <t>TOTAL PAR SOURCE DE FINANCEMENT</t>
  </si>
  <si>
    <t>UEMOA</t>
  </si>
  <si>
    <t>Total</t>
  </si>
  <si>
    <t>Legende:</t>
  </si>
  <si>
    <t>CP:</t>
  </si>
  <si>
    <t>Comité de Pilotage</t>
  </si>
  <si>
    <t xml:space="preserve"> Bamako, le </t>
  </si>
  <si>
    <t>CS:</t>
  </si>
  <si>
    <t>Comité de Supervision</t>
  </si>
  <si>
    <t>PAD:</t>
  </si>
  <si>
    <t>Partenaires au Développement</t>
  </si>
  <si>
    <t xml:space="preserve">Président du Comité de Pilotage </t>
  </si>
  <si>
    <t>PM:</t>
  </si>
  <si>
    <t>Pour Mémoir</t>
  </si>
  <si>
    <t>C/ADHOC</t>
  </si>
  <si>
    <t xml:space="preserve">Comission ad hoc </t>
  </si>
  <si>
    <t>SP:</t>
  </si>
  <si>
    <t>Secrétariat Permanent</t>
  </si>
  <si>
    <t xml:space="preserve">Commission collecte et audit </t>
  </si>
  <si>
    <t>CC</t>
  </si>
  <si>
    <t xml:space="preserve">Commission communication </t>
  </si>
  <si>
    <t>CRC</t>
  </si>
  <si>
    <t xml:space="preserve">Commission renforcement des capacités </t>
  </si>
  <si>
    <t>MCAS</t>
  </si>
  <si>
    <t>Système d'administration du cadastre minier</t>
  </si>
  <si>
    <t xml:space="preserve">   Chevalier de l'Ordre National</t>
  </si>
  <si>
    <t>OGAS</t>
  </si>
  <si>
    <t xml:space="preserve">Système d'administration du cadastre pétrolier </t>
  </si>
  <si>
    <t>Créer et tenir des cadres de concertation entre les structures étatiques pour le suivi des recommandations des rapports ITIE</t>
  </si>
  <si>
    <t xml:space="preserve"> Des cadres de concertation sont créés et tenus</t>
  </si>
  <si>
    <t>PV des rencontres</t>
  </si>
  <si>
    <t xml:space="preserve">Le tableau de bord est élaboré et le suivi est assuré </t>
  </si>
  <si>
    <t>Nombre de participants et durée de l’atelier</t>
  </si>
  <si>
    <t>Les parties prenantes non membres du Comité de Pilotage sont consultées sur le RAA ou tout autre mécanisme défini pour l’évaluation des résultats et impacts de la mise en œuvre de l’ITIE au Mali</t>
  </si>
  <si>
    <t>PV des consultations</t>
  </si>
  <si>
    <t>Site web ITIE-Mali</t>
  </si>
  <si>
    <t>CP/SP/CCP</t>
  </si>
  <si>
    <t>Le rapport est produit</t>
  </si>
  <si>
    <t>Non exhaustivité et fiabilité des données</t>
  </si>
  <si>
    <t>Les données sont disponibles</t>
  </si>
  <si>
    <t>CP/SP/DNGM</t>
  </si>
  <si>
    <t>Site web ITIE</t>
  </si>
  <si>
    <t>Collecter les données d’exportation auprès des acteurs identifiés</t>
  </si>
  <si>
    <t>Les données sont collectées et divulguées dans le rapport ITIE</t>
  </si>
  <si>
    <t>Rapport ITIE-2022</t>
  </si>
  <si>
    <t xml:space="preserve">Publier les paiements significatifs de toutes les sociétés retenues dans le périmètre du rapport </t>
  </si>
  <si>
    <t>Les états financiers des sociétés sont publiés</t>
  </si>
  <si>
    <t>Toutes les entreprises publient les données par projet</t>
  </si>
  <si>
    <t xml:space="preserve">Recenser les informations contextuelles auprès des acteurs de l’artisanat minier
</t>
  </si>
  <si>
    <t>Comptes rendus des rencontres</t>
  </si>
  <si>
    <t>CSC/SP</t>
  </si>
  <si>
    <t>Collèges/SP</t>
  </si>
  <si>
    <t>Faire signer l’arrêté interministériel fixant le montant de rémunération par session des membres du comité de pilotage ITIE-Mali, les membres de commission de travail</t>
  </si>
  <si>
    <t>Arrêté interministériel signé</t>
  </si>
  <si>
    <t>Arrêté interministériel</t>
  </si>
  <si>
    <t>Consulter les parties prenantes non membres du CP à l’élaboration du Plan de travail de l’ITIE</t>
  </si>
  <si>
    <t>Les emails et les lettres de consultation</t>
  </si>
  <si>
    <t xml:space="preserve">Site web ITIE </t>
  </si>
  <si>
    <t>CP/CRC/SP</t>
  </si>
  <si>
    <t>Rapport d'étude</t>
  </si>
  <si>
    <t xml:space="preserve">CR de l'atelier </t>
  </si>
  <si>
    <t>Plan de travail actualisé</t>
  </si>
  <si>
    <t>Rapport narratif</t>
  </si>
  <si>
    <t xml:space="preserve">Rapport de mission </t>
  </si>
  <si>
    <t>Rapport ITIE</t>
  </si>
  <si>
    <t xml:space="preserve">5.Perenisation du processus ITIE </t>
  </si>
  <si>
    <t xml:space="preserve"> Mener un audit institutionnel, organisationnel, financier et comptable des organes de l'ITIE</t>
  </si>
  <si>
    <t>Moyens de verification</t>
  </si>
  <si>
    <t xml:space="preserve">TDrs                            Recrutement consultant                  Atelier de restitution                        </t>
  </si>
  <si>
    <t>Améliorer l'ancrage institutionnel de l'ITIE-Mali</t>
  </si>
  <si>
    <t xml:space="preserve"> Ancrage institutionnel  inadéquat</t>
  </si>
  <si>
    <t>L'étude est réalisée</t>
  </si>
  <si>
    <t>Disposer de textes fixant les indemnités des membres de l'ITIE-Mali</t>
  </si>
  <si>
    <t>Abscence de textes difinissant les indemnités des membres de l'ITIE-Mali</t>
  </si>
  <si>
    <t>Amendements</t>
  </si>
  <si>
    <t>Arrêté interministériel disponible</t>
  </si>
  <si>
    <t>Organiser des rencontres de consultations et de restitutions au sein des collèges</t>
  </si>
  <si>
    <t>Des rencontres de consultations et de restitutions sont tenues aux sein des collèges</t>
  </si>
  <si>
    <t>Nbre de rencontres</t>
  </si>
  <si>
    <t>CR des rencontres</t>
  </si>
  <si>
    <t xml:space="preserve">2.Gouvernance des organes de l'ITIE </t>
  </si>
  <si>
    <t>Abscence des sessions du Comité de Supervision</t>
  </si>
  <si>
    <t>Les sessions du Comité de Supervision sont tenues</t>
  </si>
  <si>
    <t>Nbre de sessions</t>
  </si>
  <si>
    <t>SP/CP/Primature</t>
  </si>
  <si>
    <t>Améliorer le cadre de fonctionnement des organes de l'ITIE</t>
  </si>
  <si>
    <t>Insuffisance de planification des réunions du CP</t>
  </si>
  <si>
    <t>Les sessions du CP sont tenues</t>
  </si>
  <si>
    <t xml:space="preserve">Nbre sessions extraordinaires </t>
  </si>
  <si>
    <t>CR des rencontres          Listes de présence</t>
  </si>
  <si>
    <t>Nbre sessions ordinaires                           Nbre de sessions extraordinaires</t>
  </si>
  <si>
    <t>Inserer dans le discours  solennel du président de la république  l’engagement du Mali dans la mise en œuvre de l’ITIE</t>
  </si>
  <si>
    <t>Nbre de cadres tenus</t>
  </si>
  <si>
    <t>Tenir régulièrement les réunions des commissions de travail  et inter commissions tous les 02 mois au besoin</t>
  </si>
  <si>
    <t>CCA/CRC/CCP/SP</t>
  </si>
  <si>
    <t xml:space="preserve">Comission Adhoc/CP </t>
  </si>
  <si>
    <t xml:space="preserve">Nbre de réunions tenues                         </t>
  </si>
  <si>
    <t xml:space="preserve">Liste actualisée des commissions                                 CR des rencontres </t>
  </si>
  <si>
    <t>Les documents des commissions sont adoptés par le CP</t>
  </si>
  <si>
    <t>Nbre de documents adoptés</t>
  </si>
  <si>
    <t>CR des réunions du CP</t>
  </si>
  <si>
    <t>Insuffissance des réunions des commissions de travail</t>
  </si>
  <si>
    <t>Les conventions minières et pétrolières sont systématiquement publiées sur les sites de l'ITIE-Mali et du ministère en charge des Mines</t>
  </si>
  <si>
    <t>Sites web</t>
  </si>
  <si>
    <t>Nbre de séances de travail</t>
  </si>
  <si>
    <t>CR des séances de travail</t>
  </si>
  <si>
    <t>CP/CCA/SP/DNGM/ONRP</t>
  </si>
  <si>
    <t>Insuffisances constatées dans les systèmes de cadastres minier et pétrolier</t>
  </si>
  <si>
    <t>CP/SP/DNGM/ONRP</t>
  </si>
  <si>
    <t>Publier les PV des réunions de la commission d’attribution, des transferts et cession des titres miniers pétroliers et gaziers</t>
  </si>
  <si>
    <t>Les PV des réunions de la commission sont publiés</t>
  </si>
  <si>
    <t xml:space="preserve">Nbre de conventions minières et pétrolières </t>
  </si>
  <si>
    <t>Publier systématiquement les conventions/contrats et avenants minièrs et pétrolièrs des permis d'exploitatrion et de recherches sur les sites de l'ITIE-Mali et du ministère en charge des Mines</t>
  </si>
  <si>
    <t>Publication non exhaustive des données sur les beneficiaires éffectifs</t>
  </si>
  <si>
    <t>CP/CRC/CCA/CCP/SP</t>
  </si>
  <si>
    <t xml:space="preserve">TDR disponible   Choix consultant                 Nbre de participants  </t>
  </si>
  <si>
    <t>CR de l'atelier           Listes de présence</t>
  </si>
  <si>
    <t>Nbre de PV publiés</t>
  </si>
  <si>
    <t>Mettre en place le Registre pour la divulgation des bénéficiaires effectifs au RCCM et le rendre fonctionnel</t>
  </si>
  <si>
    <t>Le Registre est mis en place et fonctionne</t>
  </si>
  <si>
    <t>Nbre de bénéficiares effectifs</t>
  </si>
  <si>
    <t>PV de réunions</t>
  </si>
  <si>
    <t>CP/SP/RCCM</t>
  </si>
  <si>
    <t xml:space="preserve">L’exhaustivité et la fiabilité des informations sur les bénéficiaires effectifs sont débattues </t>
  </si>
  <si>
    <t>Nbre de débats</t>
  </si>
  <si>
    <t>Consulter des parties prenantes non membres du Comité de Pilotage sur les RAA ou tout autre mécanisme défini pour l’évaluation des résultats et impacts de la mise en œuvre de l’ITIE au Mali</t>
  </si>
  <si>
    <t>Nbre de structures et personnes ressources non membres du CP consultés</t>
  </si>
  <si>
    <t>CP/SP/Collèges</t>
  </si>
  <si>
    <t>Publier les données dans des formats ouverts (excel)</t>
  </si>
  <si>
    <t>Non publication à temps du Rapport Annuel d’Avancement (RAA)</t>
  </si>
  <si>
    <t>Les RAA ou tout autre mécanisme approprié sont publiés de manière ponctuelle et régulière</t>
  </si>
  <si>
    <t>Nbre RAA publié</t>
  </si>
  <si>
    <t xml:space="preserve">Ameliorer le rapport ITIE </t>
  </si>
  <si>
    <t>Non prise en compte des données de l'ITIE dans les systèmes gouvernemantaux</t>
  </si>
  <si>
    <t>Nbre d'amendements</t>
  </si>
  <si>
    <t>Les parties prenantes non membres du CP sont consultées</t>
  </si>
  <si>
    <t>Nbre de parties prenantes consultées</t>
  </si>
  <si>
    <t>Disponibilité du plan</t>
  </si>
  <si>
    <t>Nbre de recommandations identifiées</t>
  </si>
  <si>
    <t>Disponibilité du Rapport</t>
  </si>
  <si>
    <t>Non application des recommandations des rapports  l'ITIE</t>
  </si>
  <si>
    <t>Nbre de participants</t>
  </si>
  <si>
    <t>Publier les états financiers des sociétés</t>
  </si>
  <si>
    <t>Collecter les données sur l’artisanat minier, l'exploitation à petite échelle et semi-mécanisé</t>
  </si>
  <si>
    <t>Disponibilité des données</t>
  </si>
  <si>
    <t xml:space="preserve">Rapports </t>
  </si>
  <si>
    <t>Nbre d'états financiers</t>
  </si>
  <si>
    <t>Nbre d'entreprises</t>
  </si>
  <si>
    <t xml:space="preserve">Sensibiliser les entreprises sur la notion de déclaration par projet défini par le CP </t>
  </si>
  <si>
    <t>CR réunions</t>
  </si>
  <si>
    <t>Organiser des rencontres entre les régies de l’Etat,  la Section des comptes, les entreprises extractives</t>
  </si>
  <si>
    <t>Nbre d'informations</t>
  </si>
  <si>
    <t>Les rencontres entre les régies de l’état, la Section des comptes, les entreprises extractives</t>
  </si>
  <si>
    <t>Les informations contextuelles sont disponibles</t>
  </si>
  <si>
    <t>Rapport ITIE 2022</t>
  </si>
  <si>
    <t>Publier les informations sur la caution financière destinée à la réhabilitation de l’environnement et toutes informations contextuelles sur l’environnement</t>
  </si>
  <si>
    <t>Les informations sur la caution financière destinée à la réhabilitation de l’environnement et toutes informations contextuelles sur l’environnement sont publiées</t>
  </si>
  <si>
    <t>Nbre d'informations sur la caution financière               Nbre d'informations contextuelles</t>
  </si>
  <si>
    <t>Site web ITIE-Mali                 Rapport ITIE 2022</t>
  </si>
  <si>
    <t>Les méthodes de calcul des volumes et valeurs de production sont connues</t>
  </si>
  <si>
    <t>Identifier et rapprocher les sources d’informations pour connaitre les méthodes de calcul des volumes et valeurs de la  production artisanale et semi-mécanisée</t>
  </si>
  <si>
    <t>Nbre de sources identifiées et rapprochées</t>
  </si>
  <si>
    <t>Rapport</t>
  </si>
  <si>
    <t>Nbre de données collectées</t>
  </si>
  <si>
    <t>Identifier et rapprocher les sources d’informations pour connaitre leurs méthodes de calcul des volumes et valeurs d’exportations</t>
  </si>
  <si>
    <t>Collecter et publier les paiements et les revenus significatifs substantiels</t>
  </si>
  <si>
    <t xml:space="preserve">Les paiements et les revenus sont disponibles </t>
  </si>
  <si>
    <t>Nbre de paiements et des revenus</t>
  </si>
  <si>
    <t>Les paiements significatifs de toutes les sociétés retenues dans le périmètre du rapport sont publiés</t>
  </si>
  <si>
    <t>Nbre de sociétés retenues dans le périmètre</t>
  </si>
  <si>
    <t>Prendre en compte les autres substances que l'or dans les rapports ITIE</t>
  </si>
  <si>
    <t>Nbre de substances pris en compte</t>
  </si>
  <si>
    <t>Autres substances que l'or sont prises en compte</t>
  </si>
  <si>
    <t>Nbre de localités</t>
  </si>
  <si>
    <t>Le chargé de communication est recruté</t>
  </si>
  <si>
    <t>Disponibilité du chargé de recrutement</t>
  </si>
  <si>
    <t>Arrêté ministériel</t>
  </si>
  <si>
    <t>CAB-MMEE/SP</t>
  </si>
  <si>
    <t xml:space="preserve">Animer le Site web </t>
  </si>
  <si>
    <t xml:space="preserve">Promouvoir la page ITIE-Mali sur les réseaux sociaux </t>
  </si>
  <si>
    <t xml:space="preserve">Rapport de formation </t>
  </si>
  <si>
    <t>Nbre d'innovations apportées</t>
  </si>
  <si>
    <t>SP/CRC/CP</t>
  </si>
  <si>
    <t xml:space="preserve">Rémunérer le personnel du Scrétariat Permanent </t>
  </si>
  <si>
    <t xml:space="preserve">Assurer la connexion Internet </t>
  </si>
  <si>
    <t>Assurer l'hébergement du site web</t>
  </si>
  <si>
    <t>Nbre de personnel</t>
  </si>
  <si>
    <t>Le Secrétariat permanent est équipé</t>
  </si>
  <si>
    <t>Nbre d'équipements acquis</t>
  </si>
  <si>
    <t>Quantité de carburant</t>
  </si>
  <si>
    <t>Temps d'hébergement</t>
  </si>
  <si>
    <t>Débit</t>
  </si>
  <si>
    <t>Etats de salaire</t>
  </si>
  <si>
    <t>PV de réception</t>
  </si>
  <si>
    <t>PV</t>
  </si>
  <si>
    <t>Facture</t>
  </si>
  <si>
    <t>DFM/MMEE</t>
  </si>
  <si>
    <t>la restauration est prise en charge</t>
  </si>
  <si>
    <t xml:space="preserve">Nbre de restauration </t>
  </si>
  <si>
    <t>PV de passation</t>
  </si>
  <si>
    <t>Element de discours ORTM</t>
  </si>
  <si>
    <t>CCP/CCA/CRC/CP</t>
  </si>
  <si>
    <t>CCP/SP/CP</t>
  </si>
  <si>
    <t>Nbre de conférence</t>
  </si>
  <si>
    <t xml:space="preserve">rapport de débat </t>
  </si>
  <si>
    <t>Site Web ITIE</t>
  </si>
  <si>
    <t>Nbre de Rapports</t>
  </si>
  <si>
    <t>Rapport de la session</t>
  </si>
  <si>
    <t>le Site web est animé</t>
  </si>
  <si>
    <t>Nbre de nouveaux documents publiés</t>
  </si>
  <si>
    <t>La page ITIE-Mali est promu sur les réseaux sociaux</t>
  </si>
  <si>
    <t>Nbre de publication sur les réseaux</t>
  </si>
  <si>
    <t>page ITIE sur les réseaux</t>
  </si>
  <si>
    <t>Nbre de données en format ouvert</t>
  </si>
  <si>
    <t>Ameliorer les conditions de travail du secretariat permanent</t>
  </si>
  <si>
    <t xml:space="preserve"> Respect des processus d'elaboration et de publication du (RAA)</t>
  </si>
  <si>
    <t>Elaborer et publier les RAA 2022 &amp; 2023 ou tout autre mécanisme approprié de manière ponctuelle et régulière</t>
  </si>
  <si>
    <t>Le Plan de travail 2025 est élaboré et publié</t>
  </si>
  <si>
    <t>Produire un rapport narratif de suivi des recommandations de rapport ITIE 2020, 2021,2022 et 2023</t>
  </si>
  <si>
    <t>Finaliser le rapport ITIE 2022      Elaborer et publier le rapport ITIE 2023</t>
  </si>
  <si>
    <t>Le rapport ITIE 2022 est finalisé et publié             Le rapport ITIE 2023 est élaborer et publié</t>
  </si>
  <si>
    <t>disséminer des rapports ITIE 2022 et 2023 avec les universitaires et les médias</t>
  </si>
  <si>
    <t xml:space="preserve">la campagne de dissémination avec les universitaires (étudiants, chercheurs et journalistes) sur les rapports ITIE sont organisées </t>
  </si>
  <si>
    <t>Restituter les missions de dissémination des rapports ITIE 2022, 2023 session extraordinaire</t>
  </si>
  <si>
    <t>Les missions de dissémination des rapports ITIE 2022 et 2023 sont restitutuées en session extraordinaire du CP</t>
  </si>
  <si>
    <t>La formation sur les inovations sur la norme 2023 est organisée</t>
  </si>
  <si>
    <t>Participer à la rencontre internationale de l'ITIE</t>
  </si>
  <si>
    <t>L'ITIE Mali participe à la rencontre internationanle</t>
  </si>
  <si>
    <t>Revoir semestriellement le plan de travail annuel 2023 et son PTO 2024</t>
  </si>
  <si>
    <t>Le plan de travail 2024 et son PTO sont revus</t>
  </si>
  <si>
    <t>Organiser un atelier de formation sur le remplissage des formulaires de déclaration des  rappports ITIE 2022 et 2023</t>
  </si>
  <si>
    <t xml:space="preserve">Actuliser le plan de communication </t>
  </si>
  <si>
    <t>Le plan de communication est actualisé.</t>
  </si>
  <si>
    <t>Disponibilité du plan de communication</t>
  </si>
  <si>
    <t>Plan de communication actualisé</t>
  </si>
  <si>
    <t>CP/MM</t>
  </si>
  <si>
    <t>CP/MM/MEF/SGG</t>
  </si>
  <si>
    <t>Reviser le Décret N°2019-0006/PM-RM du 10 janvier 2019 et le reglèment intérieur du CP</t>
  </si>
  <si>
    <t>Le Décret et le RI sont révisés et signés</t>
  </si>
  <si>
    <t>Décret et RI  signés.</t>
  </si>
  <si>
    <t>Suivi des recommandations des rapports ITIE</t>
  </si>
  <si>
    <t>Sous Total Axe 6</t>
  </si>
  <si>
    <t>Améliorer la compétence des parties prenantes</t>
  </si>
  <si>
    <t>insuffisance d'aptitude pour la mise en œuvre des processus ITIE</t>
  </si>
  <si>
    <t>PGSM</t>
  </si>
  <si>
    <t>M. Amadou KEITA</t>
  </si>
  <si>
    <t>Organiser une séance de travail avec la DGE sur l’immatriculation des sous-traitants</t>
  </si>
  <si>
    <t>Organiser une rencontre entre la DNGM et les sociétés minières (Faboula,  SEMICO et autres ) sur le certificat d’affinage</t>
  </si>
  <si>
    <t>Tenir une rencontre avec la société Barrick Gold pour la  désagrégation de sa production par projet</t>
  </si>
  <si>
    <t>La séance de travail sur l'immatriculation des sous traitants avec la DGE est organisée</t>
  </si>
  <si>
    <t>La rencontre entre la DNGM et les sociétés minières (Faboula, Semico et autres sur le certificat d'affinage est organisée</t>
  </si>
  <si>
    <t>Nbre de rencontres organisées</t>
  </si>
  <si>
    <t>Organiser deux (2) sessions du Comité de Supervision</t>
  </si>
  <si>
    <t>Tenir régulièrement quatre (4) sessions ordinaires  et qutre (4) sessions extraordinaires du Comité de pilotage</t>
  </si>
  <si>
    <t>Prendre en charge la restauration des quatre (4)  sessions ordinaires et quatre (4) sessions extraordinaires du CP</t>
  </si>
  <si>
    <t>Tenir des Commissions Ad Hoc</t>
  </si>
  <si>
    <t>Commission Ad Hoc</t>
  </si>
  <si>
    <t>Tenir régulièrement les sessions du Comité de pilotage dont une session extraordinaire sur l'engagement des parties</t>
  </si>
  <si>
    <t>Organiser des rencontres  entre le collège de la société civile et les représentants des communautés impactées et affectées par l’extraction des ressources naturelles</t>
  </si>
  <si>
    <t>Des rencontres  sont organisées</t>
  </si>
  <si>
    <t>Organiser des séances de travail d’amélioration sur les cadastres miniers et pétroliers pour répondre aux exigences de la Norme ITIE liés à l'octroi et à la gestion des titres miniers et pétroliers</t>
  </si>
  <si>
    <t>Les cadastres miniers et pétroliers répondent aux exigences de la Norme ITIE</t>
  </si>
  <si>
    <t>Organiser l'atelier élargi à Bamako (CP, CCM, API, MCAS, DNGM, l'Ordre des Notaires, l'ONRP, BECEAO, CENTIF, DGI, DGD, DNTCP, l'UEMOA, DND, DGABE, Minstère de la Justice, OCLEI, MM, Chambre des Mines, Entrprises extractives,…)</t>
  </si>
  <si>
    <t>Inscrire à l’ordre du jour d'une session du CP l'examen de l’exhaustivité et la fiabilité des informations sur les bénéficiaires effectifs</t>
  </si>
  <si>
    <t xml:space="preserve">4. Resultats et Impacts </t>
  </si>
  <si>
    <t>Demander des éclairecissements à la société Nampala sur l’écart du prix estimatif à l’exportation</t>
  </si>
  <si>
    <t>des éclairecissements</t>
  </si>
  <si>
    <t xml:space="preserve">lettre </t>
  </si>
  <si>
    <t>Organiser une rencontre entre la DGABE, DND sur la participation de l’Etat dans le capital des sociétés et demander des explications à la DGD et à la DND sur les prix appliqués à l’exportation</t>
  </si>
  <si>
    <t xml:space="preserve">Comission Adhoc/CP - </t>
  </si>
  <si>
    <t xml:space="preserve">Elaborer et publier le plan de travail annuel 2025  </t>
  </si>
  <si>
    <t>CP/SP/DGD</t>
  </si>
  <si>
    <t>renforcement des capacités des membres du CP sur les enjeux et les implications de la transition énergétique au Mali</t>
  </si>
  <si>
    <t>Rencontre d'informations et de sensibilisation des membres du CP sur les innovations majeures du nouveau code minier et de la loi sur le contenu local</t>
  </si>
  <si>
    <t>renforcement des capacités des membres du CP sur les techniques de préventions et de lutte contre la corruption dans le secteur minier (CGSP, BVG, OCLEI…..</t>
  </si>
  <si>
    <t>Recruter du chargé de communication</t>
  </si>
  <si>
    <t>Disséminer les rapports  ITIE 2022 à l'intérieur du pays</t>
  </si>
  <si>
    <t>Disséminer les rapports  ITIE 2023 à l'intérieur du pays</t>
  </si>
  <si>
    <t>les rapports  ITIE 2022 sont disséminés</t>
  </si>
  <si>
    <t>les rapports  ITIE  2023 sont disséminés</t>
  </si>
  <si>
    <t>Organiser un atelier de formation avec les membres du CP et SP sur  la nouvelle Norme ITIE 2023 (atelier retraite) Bougouni</t>
  </si>
  <si>
    <t xml:space="preserve">Manque d'engagement de l'Etat à travers la  communication </t>
  </si>
  <si>
    <t>7. Renforcement des Capacités</t>
  </si>
  <si>
    <t>Sous Total Axe 7</t>
  </si>
  <si>
    <t>8. Assurer le fonctionnement du Secrétarait Permanent ITIE</t>
  </si>
  <si>
    <t>PLAN DE TRAVAIL 2024 DU COMITE DE PILOTAGE DE L'ITIE MALI</t>
  </si>
  <si>
    <t xml:space="preserve"> </t>
  </si>
  <si>
    <t>Elaborer un tableau de bord de mise en œuvre des recommandations des rapports ITIE et assurer leur suivi (Commission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</si>
</sst>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8"/>
      <color theme="1"/>
      <name val="Calibri"/>
      <family val="2"/>
      <scheme val="minor"/>
    </font>
    <font>
      <b/>
      <sz val="8"/>
      <name val="Times New Roman"/>
      <family val="1"/>
    </font>
    <font>
      <sz val="8"/>
      <name val="Times New Roman"/>
      <family val="1"/>
    </font>
    <font>
      <sz val="8"/>
      <color theme="1"/>
      <name val="Times New Roman"/>
      <family val="1"/>
    </font>
    <font>
      <sz val="8"/>
      <color theme="1"/>
      <name val="Calibri"/>
      <family val="2"/>
      <scheme val="minor"/>
    </font>
    <font>
      <b/>
      <sz val="8"/>
      <name val="Calibri"/>
      <family val="2"/>
      <scheme val="minor"/>
    </font>
    <font>
      <b/>
      <u/>
      <sz val="8"/>
      <name val="Times New Roman"/>
      <family val="1"/>
    </font>
    <font>
      <b/>
      <sz val="11"/>
      <name val="Times New Roman"/>
      <family val="1"/>
    </font>
    <font>
      <i/>
      <sz val="9"/>
      <color theme="1"/>
      <name val="Times New Roman"/>
      <family val="1"/>
    </font>
    <font>
      <sz val="24"/>
      <color theme="1"/>
      <name val="Times New Roman"/>
      <family val="1"/>
    </font>
    <font>
      <b/>
      <sz val="1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rgb="FFF2F2F2"/>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2" tint="-9.9978637043366805E-2"/>
        <bgColor indexed="64"/>
      </patternFill>
    </fill>
  </fills>
  <borders count="3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style="thin">
        <color auto="1"/>
      </left>
      <right style="double">
        <color auto="1"/>
      </right>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221">
    <xf numFmtId="0" fontId="0" fillId="0" borderId="0" xfId="0"/>
    <xf numFmtId="0" fontId="0" fillId="0" borderId="6" xfId="0" applyBorder="1"/>
    <xf numFmtId="0" fontId="3" fillId="3" borderId="6" xfId="0" applyFont="1" applyFill="1" applyBorder="1" applyAlignment="1">
      <alignment horizontal="center" vertical="center" wrapText="1" shrinkToFit="1"/>
    </xf>
    <xf numFmtId="0" fontId="2" fillId="6" borderId="6" xfId="0" applyFont="1" applyFill="1" applyBorder="1" applyAlignment="1">
      <alignment horizontal="center" vertical="center" wrapText="1" shrinkToFit="1"/>
    </xf>
    <xf numFmtId="0" fontId="4" fillId="0" borderId="6" xfId="0" applyFont="1" applyBorder="1" applyAlignment="1">
      <alignment horizontal="center" vertical="center"/>
    </xf>
    <xf numFmtId="0" fontId="4" fillId="0" borderId="6" xfId="0" applyFont="1" applyBorder="1" applyAlignment="1">
      <alignment vertical="center"/>
    </xf>
    <xf numFmtId="0" fontId="3" fillId="8" borderId="6" xfId="0" applyFont="1" applyFill="1" applyBorder="1" applyAlignment="1">
      <alignment horizontal="center" vertical="center" wrapText="1" shrinkToFit="1"/>
    </xf>
    <xf numFmtId="0" fontId="3" fillId="0" borderId="6" xfId="0" applyFont="1" applyBorder="1" applyAlignment="1">
      <alignment horizontal="center" vertical="center"/>
    </xf>
    <xf numFmtId="0" fontId="3" fillId="3" borderId="6" xfId="0" applyFont="1" applyFill="1" applyBorder="1" applyAlignment="1">
      <alignment horizontal="center" vertical="center"/>
    </xf>
    <xf numFmtId="0" fontId="6" fillId="3" borderId="6" xfId="0" applyFont="1" applyFill="1" applyBorder="1" applyAlignment="1">
      <alignment vertical="center"/>
    </xf>
    <xf numFmtId="0" fontId="2" fillId="8" borderId="6" xfId="0" applyFont="1" applyFill="1" applyBorder="1" applyAlignment="1">
      <alignment horizontal="center" vertical="center" wrapText="1" shrinkToFit="1"/>
    </xf>
    <xf numFmtId="0" fontId="2" fillId="6" borderId="6" xfId="0" applyFont="1" applyFill="1" applyBorder="1" applyAlignment="1">
      <alignment horizontal="center" vertical="center" wrapText="1"/>
    </xf>
    <xf numFmtId="0" fontId="2" fillId="6" borderId="6" xfId="0" applyFont="1" applyFill="1" applyBorder="1" applyAlignment="1">
      <alignment vertical="center" wrapText="1" shrinkToFit="1"/>
    </xf>
    <xf numFmtId="0" fontId="2" fillId="6" borderId="6" xfId="0" applyFont="1" applyFill="1" applyBorder="1" applyAlignment="1">
      <alignment horizontal="left" vertical="center" wrapText="1" shrinkToFit="1"/>
    </xf>
    <xf numFmtId="0" fontId="2" fillId="0" borderId="6" xfId="0" applyFont="1" applyBorder="1" applyAlignment="1">
      <alignment horizontal="center" vertical="center"/>
    </xf>
    <xf numFmtId="0" fontId="6" fillId="6" borderId="6" xfId="0" applyFont="1" applyFill="1" applyBorder="1" applyAlignment="1">
      <alignment vertical="center"/>
    </xf>
    <xf numFmtId="0" fontId="2" fillId="6" borderId="6" xfId="0" applyFont="1" applyFill="1" applyBorder="1" applyAlignment="1">
      <alignment vertical="center"/>
    </xf>
    <xf numFmtId="0" fontId="3" fillId="3" borderId="6" xfId="0" applyFont="1" applyFill="1" applyBorder="1" applyAlignment="1">
      <alignment vertical="center"/>
    </xf>
    <xf numFmtId="0" fontId="6" fillId="5" borderId="6" xfId="0" applyFont="1" applyFill="1" applyBorder="1" applyAlignment="1">
      <alignment vertical="center"/>
    </xf>
    <xf numFmtId="0" fontId="3" fillId="5" borderId="6" xfId="0" applyFont="1" applyFill="1" applyBorder="1" applyAlignment="1">
      <alignment vertical="center"/>
    </xf>
    <xf numFmtId="0" fontId="6" fillId="0" borderId="6" xfId="0" applyFont="1" applyBorder="1" applyAlignment="1">
      <alignment vertical="center"/>
    </xf>
    <xf numFmtId="0" fontId="3" fillId="0" borderId="6" xfId="0" applyFont="1" applyBorder="1" applyAlignment="1">
      <alignment vertical="center"/>
    </xf>
    <xf numFmtId="0" fontId="5" fillId="0" borderId="6" xfId="0" applyFont="1" applyBorder="1" applyAlignment="1">
      <alignment vertical="center"/>
    </xf>
    <xf numFmtId="0" fontId="3" fillId="9" borderId="6" xfId="0" applyFont="1" applyFill="1" applyBorder="1" applyAlignment="1">
      <alignment vertical="center"/>
    </xf>
    <xf numFmtId="0" fontId="3" fillId="9" borderId="6" xfId="0" applyFont="1" applyFill="1" applyBorder="1" applyAlignment="1">
      <alignment horizontal="center" vertical="center"/>
    </xf>
    <xf numFmtId="0" fontId="8" fillId="0" borderId="6" xfId="0" applyFont="1" applyBorder="1" applyAlignment="1">
      <alignment horizontal="center" vertical="center"/>
    </xf>
    <xf numFmtId="3" fontId="2" fillId="6" borderId="6" xfId="0" applyNumberFormat="1" applyFont="1" applyFill="1" applyBorder="1" applyAlignment="1">
      <alignment horizontal="center" vertical="center" wrapText="1"/>
    </xf>
    <xf numFmtId="0" fontId="0" fillId="0" borderId="1" xfId="0" applyBorder="1"/>
    <xf numFmtId="0" fontId="2" fillId="6" borderId="1" xfId="0" applyFont="1" applyFill="1" applyBorder="1" applyAlignment="1">
      <alignment horizontal="center" vertical="center" wrapText="1" shrinkToFit="1"/>
    </xf>
    <xf numFmtId="4" fontId="2" fillId="6" borderId="6" xfId="0" applyNumberFormat="1" applyFont="1" applyFill="1" applyBorder="1" applyAlignment="1">
      <alignment horizontal="center" vertical="center" wrapText="1" shrinkToFit="1"/>
    </xf>
    <xf numFmtId="4" fontId="2" fillId="6" borderId="6" xfId="0" applyNumberFormat="1" applyFont="1" applyFill="1" applyBorder="1" applyAlignment="1">
      <alignment horizontal="center" vertical="center"/>
    </xf>
    <xf numFmtId="0" fontId="0" fillId="0" borderId="10" xfId="0" applyBorder="1"/>
    <xf numFmtId="0" fontId="0" fillId="0" borderId="12" xfId="0" applyBorder="1"/>
    <xf numFmtId="0" fontId="3" fillId="3" borderId="21" xfId="0" applyFont="1" applyFill="1" applyBorder="1" applyAlignment="1">
      <alignment horizontal="center" vertical="center" wrapText="1" shrinkToFit="1"/>
    </xf>
    <xf numFmtId="0" fontId="2" fillId="6" borderId="21" xfId="0" applyFont="1" applyFill="1" applyBorder="1" applyAlignment="1">
      <alignment horizontal="center" vertical="center" wrapText="1" shrinkToFit="1"/>
    </xf>
    <xf numFmtId="0" fontId="2" fillId="7" borderId="27" xfId="0" applyFont="1" applyFill="1" applyBorder="1" applyAlignment="1">
      <alignment horizontal="center" vertical="center" wrapText="1" shrinkToFit="1"/>
    </xf>
    <xf numFmtId="0" fontId="2" fillId="6" borderId="26" xfId="0" applyFont="1" applyFill="1" applyBorder="1" applyAlignment="1">
      <alignment horizontal="center" vertical="center" wrapText="1" shrinkToFit="1"/>
    </xf>
    <xf numFmtId="0" fontId="2" fillId="6" borderId="22" xfId="0" applyFont="1" applyFill="1" applyBorder="1" applyAlignment="1">
      <alignment horizontal="center" vertical="center" wrapText="1" shrinkToFit="1"/>
    </xf>
    <xf numFmtId="0" fontId="4" fillId="0" borderId="21" xfId="0" applyFont="1" applyBorder="1" applyAlignment="1">
      <alignment horizontal="center" vertical="center"/>
    </xf>
    <xf numFmtId="0" fontId="2" fillId="6" borderId="20" xfId="0" applyFont="1" applyFill="1" applyBorder="1" applyAlignment="1">
      <alignment horizontal="center" vertical="center" wrapText="1" shrinkToFi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0" xfId="0" applyFont="1" applyFill="1" applyBorder="1" applyAlignment="1">
      <alignment vertical="center" wrapText="1" shrinkToFit="1"/>
    </xf>
    <xf numFmtId="0" fontId="2" fillId="6" borderId="21" xfId="0" applyFont="1" applyFill="1" applyBorder="1" applyAlignment="1">
      <alignment vertical="center" wrapText="1" shrinkToFit="1"/>
    </xf>
    <xf numFmtId="0" fontId="2" fillId="6" borderId="20" xfId="0" applyFont="1" applyFill="1" applyBorder="1" applyAlignment="1">
      <alignment horizontal="left" vertical="center" wrapText="1" shrinkToFit="1"/>
    </xf>
    <xf numFmtId="0" fontId="2" fillId="6" borderId="21" xfId="0" applyFont="1" applyFill="1" applyBorder="1" applyAlignment="1">
      <alignment horizontal="left" vertical="center" wrapText="1" shrinkToFit="1"/>
    </xf>
    <xf numFmtId="0" fontId="2" fillId="0" borderId="20" xfId="0" applyFont="1" applyBorder="1" applyAlignment="1">
      <alignment horizontal="left" vertical="center" wrapText="1" shrinkToFit="1"/>
    </xf>
    <xf numFmtId="0" fontId="6" fillId="6" borderId="20" xfId="0" applyFont="1" applyFill="1" applyBorder="1" applyAlignment="1">
      <alignment vertical="center"/>
    </xf>
    <xf numFmtId="0" fontId="2" fillId="0" borderId="21" xfId="0" applyFont="1" applyBorder="1" applyAlignment="1">
      <alignment horizontal="center" vertical="center"/>
    </xf>
    <xf numFmtId="0" fontId="6" fillId="3" borderId="20" xfId="0" applyFont="1" applyFill="1" applyBorder="1" applyAlignment="1">
      <alignment vertical="center"/>
    </xf>
    <xf numFmtId="0" fontId="6" fillId="5" borderId="20" xfId="0" applyFont="1" applyFill="1" applyBorder="1" applyAlignment="1">
      <alignment vertical="center"/>
    </xf>
    <xf numFmtId="0" fontId="3" fillId="0" borderId="21" xfId="0" applyFont="1" applyBorder="1" applyAlignment="1">
      <alignment horizontal="center" vertical="center"/>
    </xf>
    <xf numFmtId="0" fontId="6" fillId="0" borderId="20" xfId="0" applyFont="1" applyBorder="1" applyAlignment="1">
      <alignment vertical="center"/>
    </xf>
    <xf numFmtId="0" fontId="5" fillId="0" borderId="20" xfId="0" applyFont="1" applyBorder="1" applyAlignment="1">
      <alignment vertical="center"/>
    </xf>
    <xf numFmtId="0" fontId="3" fillId="9" borderId="20" xfId="0" applyFont="1" applyFill="1" applyBorder="1" applyAlignment="1">
      <alignment vertical="center"/>
    </xf>
    <xf numFmtId="0" fontId="7" fillId="9" borderId="20" xfId="0" applyFont="1" applyFill="1" applyBorder="1" applyAlignment="1">
      <alignment vertical="center"/>
    </xf>
    <xf numFmtId="0" fontId="5" fillId="0" borderId="29" xfId="0" applyFont="1" applyBorder="1"/>
    <xf numFmtId="0" fontId="5" fillId="0" borderId="30" xfId="0" applyFont="1" applyBorder="1"/>
    <xf numFmtId="0" fontId="4" fillId="0" borderId="30" xfId="0" applyFont="1" applyBorder="1"/>
    <xf numFmtId="0" fontId="4" fillId="0" borderId="30" xfId="0" applyFont="1" applyBorder="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4" fontId="2" fillId="6" borderId="3" xfId="0" applyNumberFormat="1" applyFont="1" applyFill="1" applyBorder="1" applyAlignment="1">
      <alignment horizontal="center" vertical="center" wrapText="1" shrinkToFit="1"/>
    </xf>
    <xf numFmtId="0" fontId="2" fillId="6" borderId="3" xfId="0" applyFont="1" applyFill="1" applyBorder="1" applyAlignment="1">
      <alignment vertical="center" wrapText="1" shrinkToFit="1"/>
    </xf>
    <xf numFmtId="2" fontId="2" fillId="5" borderId="6" xfId="0" applyNumberFormat="1" applyFont="1" applyFill="1" applyBorder="1" applyAlignment="1">
      <alignment horizontal="center" vertical="center"/>
    </xf>
    <xf numFmtId="2" fontId="2" fillId="3" borderId="6" xfId="0" applyNumberFormat="1" applyFont="1" applyFill="1" applyBorder="1" applyAlignment="1">
      <alignment horizontal="center" vertical="center"/>
    </xf>
    <xf numFmtId="9" fontId="2" fillId="5" borderId="6" xfId="0" applyNumberFormat="1" applyFont="1" applyFill="1" applyBorder="1" applyAlignment="1">
      <alignment horizontal="center" vertical="center"/>
    </xf>
    <xf numFmtId="9" fontId="2" fillId="3" borderId="6" xfId="0" applyNumberFormat="1" applyFont="1" applyFill="1" applyBorder="1" applyAlignment="1">
      <alignment horizontal="center" vertical="center"/>
    </xf>
    <xf numFmtId="0" fontId="2" fillId="5" borderId="1" xfId="0" applyFont="1" applyFill="1" applyBorder="1" applyAlignment="1">
      <alignment horizontal="center" vertical="center" wrapText="1" shrinkToFit="1"/>
    </xf>
    <xf numFmtId="0" fontId="2" fillId="5" borderId="6" xfId="0" applyFont="1" applyFill="1" applyBorder="1" applyAlignment="1">
      <alignment vertical="center" wrapText="1" shrinkToFit="1"/>
    </xf>
    <xf numFmtId="0" fontId="2" fillId="5" borderId="6" xfId="0" applyFont="1" applyFill="1" applyBorder="1" applyAlignment="1">
      <alignment horizontal="center" vertical="center" wrapText="1" shrinkToFit="1"/>
    </xf>
    <xf numFmtId="0" fontId="2" fillId="5" borderId="21" xfId="0" applyFont="1" applyFill="1" applyBorder="1" applyAlignment="1">
      <alignment horizontal="center" vertical="center" wrapText="1" shrinkToFit="1"/>
    </xf>
    <xf numFmtId="0" fontId="2" fillId="5" borderId="12" xfId="0" applyFont="1" applyFill="1" applyBorder="1" applyAlignment="1">
      <alignment vertical="center" wrapText="1" shrinkToFit="1"/>
    </xf>
    <xf numFmtId="0" fontId="2" fillId="5" borderId="1" xfId="0" applyFont="1" applyFill="1" applyBorder="1" applyAlignment="1">
      <alignment vertical="center" wrapText="1" shrinkToFit="1"/>
    </xf>
    <xf numFmtId="0" fontId="2" fillId="5" borderId="22" xfId="0" applyFont="1" applyFill="1" applyBorder="1" applyAlignment="1">
      <alignment horizontal="center" vertical="center" wrapText="1" shrinkToFit="1"/>
    </xf>
    <xf numFmtId="0" fontId="2" fillId="5" borderId="3" xfId="0" applyFont="1" applyFill="1" applyBorder="1" applyAlignment="1">
      <alignment horizontal="center" vertical="center" wrapText="1" shrinkToFit="1"/>
    </xf>
    <xf numFmtId="0" fontId="2" fillId="4" borderId="2" xfId="0" applyFont="1" applyFill="1" applyBorder="1" applyAlignment="1">
      <alignment horizontal="center" vertical="center" wrapText="1" shrinkToFit="1"/>
    </xf>
    <xf numFmtId="0" fontId="2" fillId="4" borderId="3" xfId="0" applyFont="1" applyFill="1" applyBorder="1" applyAlignment="1">
      <alignment horizontal="center" vertical="center" wrapText="1" shrinkToFit="1"/>
    </xf>
    <xf numFmtId="0" fontId="2" fillId="5" borderId="23" xfId="0" applyFont="1" applyFill="1" applyBorder="1" applyAlignment="1">
      <alignment horizontal="center" vertical="center" wrapText="1" shrinkToFi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vertical="center" wrapText="1"/>
    </xf>
    <xf numFmtId="0" fontId="2" fillId="5" borderId="15" xfId="0" applyFont="1" applyFill="1" applyBorder="1" applyAlignment="1">
      <alignment vertical="center" wrapText="1"/>
    </xf>
    <xf numFmtId="0" fontId="2" fillId="5" borderId="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5" xfId="0" applyFont="1" applyFill="1" applyBorder="1" applyAlignment="1">
      <alignment horizontal="center" vertical="center"/>
    </xf>
    <xf numFmtId="0" fontId="7" fillId="0" borderId="1" xfId="0" applyFont="1" applyBorder="1" applyAlignment="1">
      <alignment horizontal="center" vertical="center" wrapText="1" shrinkToFit="1"/>
    </xf>
    <xf numFmtId="0" fontId="2" fillId="0" borderId="1" xfId="0" applyFont="1" applyBorder="1" applyAlignment="1">
      <alignment vertical="center" wrapText="1" shrinkToFit="1"/>
    </xf>
    <xf numFmtId="0" fontId="2" fillId="0" borderId="22" xfId="0" applyFont="1" applyBorder="1" applyAlignment="1">
      <alignment horizontal="center" vertical="center" wrapText="1" shrinkToFit="1"/>
    </xf>
    <xf numFmtId="0" fontId="2" fillId="5" borderId="1" xfId="0" applyFont="1" applyFill="1" applyBorder="1" applyAlignment="1">
      <alignment horizontal="left" vertical="center" wrapText="1" shrinkToFi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0" fontId="2" fillId="0" borderId="1" xfId="0" applyFont="1" applyBorder="1" applyAlignment="1">
      <alignment horizontal="left" vertical="center" wrapText="1" shrinkToFit="1"/>
    </xf>
    <xf numFmtId="0" fontId="2" fillId="0" borderId="21" xfId="0" applyFont="1" applyBorder="1" applyAlignment="1">
      <alignment horizontal="center" vertical="center" wrapText="1" shrinkToFit="1"/>
    </xf>
    <xf numFmtId="0" fontId="2" fillId="5" borderId="6" xfId="0" applyFont="1" applyFill="1" applyBorder="1" applyAlignment="1">
      <alignment vertical="center" wrapText="1"/>
    </xf>
    <xf numFmtId="0" fontId="2" fillId="5" borderId="6" xfId="0" applyFont="1" applyFill="1" applyBorder="1" applyAlignment="1">
      <alignment horizontal="center" vertical="center" wrapText="1"/>
    </xf>
    <xf numFmtId="0" fontId="2" fillId="5" borderId="6" xfId="0" applyFont="1" applyFill="1" applyBorder="1" applyAlignment="1">
      <alignment horizontal="center" vertical="center"/>
    </xf>
    <xf numFmtId="0" fontId="2" fillId="5" borderId="6" xfId="0" applyFont="1" applyFill="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23" xfId="0" applyFont="1" applyBorder="1" applyAlignment="1">
      <alignment horizontal="center" vertical="center" wrapText="1" shrinkToFit="1"/>
    </xf>
    <xf numFmtId="0" fontId="2" fillId="0" borderId="6" xfId="0" applyFont="1" applyBorder="1" applyAlignment="1">
      <alignment horizontal="left" vertical="center" wrapText="1" shrinkToFit="1"/>
    </xf>
    <xf numFmtId="0" fontId="2" fillId="0" borderId="6" xfId="0" applyFont="1" applyBorder="1" applyAlignment="1">
      <alignment horizontal="center" vertical="center" wrapText="1" shrinkToFit="1"/>
    </xf>
    <xf numFmtId="0" fontId="2" fillId="0" borderId="6" xfId="0" applyFont="1" applyBorder="1" applyAlignment="1">
      <alignment vertical="center" wrapText="1" shrinkToFit="1"/>
    </xf>
    <xf numFmtId="0" fontId="2" fillId="0" borderId="3" xfId="0" applyFont="1" applyBorder="1" applyAlignment="1">
      <alignment horizontal="left" vertical="center" wrapText="1" shrinkToFit="1"/>
    </xf>
    <xf numFmtId="0" fontId="2" fillId="8" borderId="6" xfId="0" applyFont="1" applyFill="1" applyBorder="1" applyAlignment="1">
      <alignment vertical="center" wrapText="1" shrinkToFit="1"/>
    </xf>
    <xf numFmtId="0" fontId="2" fillId="5" borderId="6" xfId="0" applyFont="1" applyFill="1" applyBorder="1" applyAlignment="1">
      <alignment horizontal="left" vertical="center" wrapText="1"/>
    </xf>
    <xf numFmtId="0" fontId="2" fillId="0" borderId="6" xfId="0" applyFont="1" applyBorder="1" applyAlignment="1">
      <alignment horizontal="left"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vertical="center" wrapText="1"/>
    </xf>
    <xf numFmtId="0" fontId="2" fillId="8" borderId="6" xfId="0" applyFont="1" applyFill="1" applyBorder="1" applyAlignment="1">
      <alignment horizontal="left" vertical="center" wrapText="1" shrinkToFit="1"/>
    </xf>
    <xf numFmtId="0" fontId="2" fillId="8" borderId="21" xfId="0" applyFont="1" applyFill="1" applyBorder="1" applyAlignment="1">
      <alignment horizontal="center" vertical="center" wrapText="1" shrinkToFit="1"/>
    </xf>
    <xf numFmtId="0" fontId="7" fillId="0" borderId="6" xfId="0" applyFont="1" applyBorder="1" applyAlignment="1">
      <alignment horizontal="center" vertical="center" wrapText="1" shrinkToFit="1"/>
    </xf>
    <xf numFmtId="0" fontId="2" fillId="0" borderId="6" xfId="0" applyFont="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2" fillId="3" borderId="19" xfId="0" applyFont="1" applyFill="1" applyBorder="1" applyAlignment="1">
      <alignment horizontal="center" vertical="center" wrapText="1" shrinkToFit="1"/>
    </xf>
    <xf numFmtId="0" fontId="2" fillId="3" borderId="21" xfId="0" applyFont="1" applyFill="1" applyBorder="1" applyAlignment="1">
      <alignment horizontal="center" vertical="center" wrapText="1" shrinkToFit="1"/>
    </xf>
    <xf numFmtId="0" fontId="3" fillId="3" borderId="20" xfId="0" applyFont="1" applyFill="1" applyBorder="1" applyAlignment="1">
      <alignment vertical="center" wrapText="1" shrinkToFit="1"/>
    </xf>
    <xf numFmtId="0" fontId="3" fillId="3" borderId="6" xfId="0" applyFont="1" applyFill="1" applyBorder="1" applyAlignment="1">
      <alignment vertical="center" wrapText="1" shrinkToFit="1"/>
    </xf>
    <xf numFmtId="0" fontId="2" fillId="4" borderId="20" xfId="0"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5" borderId="3" xfId="0" applyFont="1" applyFill="1" applyBorder="1" applyAlignment="1">
      <alignment horizontal="center" vertical="center" wrapText="1" shrinkToFit="1"/>
    </xf>
    <xf numFmtId="0" fontId="1" fillId="2" borderId="1" xfId="0" applyFont="1" applyFill="1" applyBorder="1" applyAlignment="1">
      <alignment horizontal="center"/>
    </xf>
    <xf numFmtId="0" fontId="2" fillId="3" borderId="16" xfId="0" applyFont="1" applyFill="1" applyBorder="1" applyAlignment="1">
      <alignment horizontal="center" vertical="center" wrapText="1" shrinkToFit="1"/>
    </xf>
    <xf numFmtId="0" fontId="2" fillId="3" borderId="20" xfId="0" applyFont="1" applyFill="1" applyBorder="1" applyAlignment="1">
      <alignment horizontal="center" vertical="center" wrapText="1" shrinkToFit="1"/>
    </xf>
    <xf numFmtId="0" fontId="2" fillId="3" borderId="18" xfId="0" applyFont="1" applyFill="1" applyBorder="1" applyAlignment="1">
      <alignment horizontal="center" vertical="center" wrapText="1" shrinkToFit="1"/>
    </xf>
    <xf numFmtId="0" fontId="2" fillId="3" borderId="2" xfId="0" applyFont="1" applyFill="1" applyBorder="1" applyAlignment="1">
      <alignment horizontal="center" vertical="center" wrapText="1" shrinkToFit="1"/>
    </xf>
    <xf numFmtId="0" fontId="2" fillId="3" borderId="3" xfId="0" applyFont="1" applyFill="1" applyBorder="1" applyAlignment="1">
      <alignment horizontal="center" vertical="center" wrapText="1" shrinkToFit="1"/>
    </xf>
    <xf numFmtId="0" fontId="2" fillId="4" borderId="1" xfId="0" applyFont="1" applyFill="1" applyBorder="1" applyAlignment="1">
      <alignment horizontal="center" vertical="center" wrapText="1" shrinkToFit="1"/>
    </xf>
    <xf numFmtId="0" fontId="2" fillId="4" borderId="3" xfId="0" applyFont="1" applyFill="1" applyBorder="1" applyAlignment="1">
      <alignment horizontal="center" vertical="center" wrapText="1" shrinkToFit="1"/>
    </xf>
    <xf numFmtId="0" fontId="2" fillId="4" borderId="22" xfId="0" applyFont="1" applyFill="1" applyBorder="1" applyAlignment="1">
      <alignment horizontal="center" vertical="center" wrapText="1" shrinkToFit="1"/>
    </xf>
    <xf numFmtId="0" fontId="2" fillId="4" borderId="23" xfId="0" applyFont="1" applyFill="1" applyBorder="1" applyAlignment="1">
      <alignment horizontal="center" vertical="center" wrapText="1" shrinkToFit="1"/>
    </xf>
    <xf numFmtId="0" fontId="2" fillId="6" borderId="24" xfId="0" applyFont="1" applyFill="1" applyBorder="1" applyAlignment="1">
      <alignment horizontal="left" vertical="center" wrapText="1" shrinkToFit="1"/>
    </xf>
    <xf numFmtId="0" fontId="2" fillId="6" borderId="9" xfId="0" applyFont="1" applyFill="1" applyBorder="1" applyAlignment="1">
      <alignment horizontal="left" vertical="center" wrapText="1" shrinkToFit="1"/>
    </xf>
    <xf numFmtId="0" fontId="2" fillId="6" borderId="10" xfId="0" applyFont="1" applyFill="1" applyBorder="1" applyAlignment="1">
      <alignment horizontal="left" vertical="center" wrapText="1" shrinkToFit="1"/>
    </xf>
    <xf numFmtId="0" fontId="2" fillId="0" borderId="20" xfId="0" applyFont="1" applyBorder="1" applyAlignment="1">
      <alignment horizontal="center" vertical="center" wrapText="1" shrinkToFit="1"/>
    </xf>
    <xf numFmtId="0" fontId="7" fillId="4" borderId="1"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0" fontId="2" fillId="4" borderId="1" xfId="0" applyFont="1" applyFill="1" applyBorder="1" applyAlignment="1">
      <alignment vertical="center" wrapText="1" shrinkToFit="1"/>
    </xf>
    <xf numFmtId="0" fontId="2" fillId="4" borderId="3" xfId="0" applyFont="1" applyFill="1" applyBorder="1" applyAlignment="1">
      <alignment vertical="center" wrapText="1" shrinkToFit="1"/>
    </xf>
    <xf numFmtId="0" fontId="2" fillId="5" borderId="12" xfId="0" applyFont="1" applyFill="1" applyBorder="1" applyAlignment="1">
      <alignment horizontal="center" vertical="center"/>
    </xf>
    <xf numFmtId="0" fontId="2" fillId="5" borderId="15" xfId="0" applyFont="1" applyFill="1" applyBorder="1" applyAlignment="1">
      <alignment horizontal="center" vertical="center"/>
    </xf>
    <xf numFmtId="0" fontId="2" fillId="4" borderId="2" xfId="0" applyFont="1" applyFill="1" applyBorder="1" applyAlignment="1">
      <alignment horizontal="center" vertical="center" wrapText="1" shrinkToFit="1"/>
    </xf>
    <xf numFmtId="0" fontId="2" fillId="5" borderId="1" xfId="0" applyFont="1" applyFill="1" applyBorder="1" applyAlignment="1">
      <alignment vertical="center" wrapText="1"/>
    </xf>
    <xf numFmtId="0" fontId="2" fillId="5" borderId="3" xfId="0" applyFont="1" applyFill="1" applyBorder="1" applyAlignment="1">
      <alignment vertical="center" wrapText="1"/>
    </xf>
    <xf numFmtId="0" fontId="2" fillId="5" borderId="12" xfId="0" applyFont="1" applyFill="1" applyBorder="1" applyAlignment="1">
      <alignment vertical="center" wrapText="1"/>
    </xf>
    <xf numFmtId="0" fontId="2" fillId="5" borderId="15"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3" fontId="2" fillId="5" borderId="12" xfId="0" applyNumberFormat="1"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2" xfId="0" applyFont="1" applyFill="1" applyBorder="1" applyAlignment="1">
      <alignment horizontal="center" vertical="center" wrapText="1" shrinkToFit="1"/>
    </xf>
    <xf numFmtId="0" fontId="2" fillId="5" borderId="23" xfId="0" applyFont="1" applyFill="1" applyBorder="1" applyAlignment="1">
      <alignment horizontal="center" vertical="center" wrapText="1" shrinkToFit="1"/>
    </xf>
    <xf numFmtId="0" fontId="2" fillId="5" borderId="25" xfId="0" applyFont="1" applyFill="1" applyBorder="1" applyAlignment="1">
      <alignment horizontal="center" vertical="center" wrapText="1" shrinkToFit="1"/>
    </xf>
    <xf numFmtId="0" fontId="2" fillId="5" borderId="1" xfId="0" applyFont="1" applyFill="1" applyBorder="1" applyAlignment="1">
      <alignment horizontal="left" vertical="center" wrapText="1" shrinkToFit="1"/>
    </xf>
    <xf numFmtId="0" fontId="2" fillId="5" borderId="3" xfId="0" applyFont="1" applyFill="1" applyBorder="1" applyAlignment="1">
      <alignment horizontal="left" vertical="center" wrapText="1" shrinkToFit="1"/>
    </xf>
    <xf numFmtId="0" fontId="2" fillId="8" borderId="1" xfId="0" applyFont="1" applyFill="1" applyBorder="1" applyAlignment="1">
      <alignment horizontal="center" vertical="center" wrapText="1" shrinkToFit="1"/>
    </xf>
    <xf numFmtId="0" fontId="2" fillId="8" borderId="3" xfId="0" applyFont="1" applyFill="1" applyBorder="1" applyAlignment="1">
      <alignment horizontal="center" vertical="center" wrapText="1" shrinkToFit="1"/>
    </xf>
    <xf numFmtId="0" fontId="2" fillId="5" borderId="2" xfId="0" applyFont="1" applyFill="1" applyBorder="1" applyAlignment="1">
      <alignment horizontal="center" vertical="center" wrapText="1" shrinkToFit="1"/>
    </xf>
    <xf numFmtId="0" fontId="2" fillId="8" borderId="2" xfId="0" applyFont="1" applyFill="1" applyBorder="1" applyAlignment="1">
      <alignment horizontal="center" vertical="center" wrapText="1" shrinkToFit="1"/>
    </xf>
    <xf numFmtId="0" fontId="2" fillId="5" borderId="2" xfId="0" applyFont="1" applyFill="1" applyBorder="1" applyAlignment="1">
      <alignment horizontal="left" vertical="center" wrapText="1"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14" xfId="0" applyFont="1" applyBorder="1" applyAlignment="1">
      <alignment horizontal="center"/>
    </xf>
    <xf numFmtId="0" fontId="3" fillId="3" borderId="6"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2" fillId="8" borderId="22" xfId="0" applyFont="1" applyFill="1" applyBorder="1" applyAlignment="1">
      <alignment horizontal="center" vertical="center" wrapText="1" shrinkToFit="1"/>
    </xf>
    <xf numFmtId="0" fontId="2" fillId="8" borderId="23" xfId="0" applyFont="1" applyFill="1" applyBorder="1" applyAlignment="1">
      <alignment horizontal="center" vertical="center" wrapText="1" shrinkToFit="1"/>
    </xf>
    <xf numFmtId="0" fontId="2" fillId="4" borderId="26" xfId="0" applyFont="1" applyFill="1" applyBorder="1" applyAlignment="1">
      <alignment horizontal="left" vertical="center" wrapText="1" shrinkToFit="1"/>
    </xf>
    <xf numFmtId="0" fontId="2" fillId="4" borderId="27" xfId="0" applyFont="1" applyFill="1" applyBorder="1" applyAlignment="1">
      <alignment horizontal="left" vertical="center" wrapText="1"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8" borderId="1" xfId="0" applyFont="1" applyFill="1" applyBorder="1" applyAlignment="1">
      <alignment horizontal="left" vertical="center" wrapText="1" shrinkToFit="1"/>
    </xf>
    <xf numFmtId="0" fontId="2" fillId="8" borderId="3" xfId="0" applyFont="1" applyFill="1" applyBorder="1" applyAlignment="1">
      <alignment horizontal="left" vertical="center" wrapText="1" shrinkToFit="1"/>
    </xf>
    <xf numFmtId="0" fontId="2" fillId="7" borderId="26" xfId="0" applyFont="1" applyFill="1" applyBorder="1" applyAlignment="1">
      <alignment horizontal="center" vertical="center" wrapText="1" shrinkToFit="1"/>
    </xf>
    <xf numFmtId="0" fontId="2" fillId="7" borderId="27" xfId="0"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4" borderId="27" xfId="0" applyFont="1" applyFill="1" applyBorder="1" applyAlignment="1">
      <alignment horizontal="center" vertical="center" wrapText="1" shrinkToFit="1"/>
    </xf>
    <xf numFmtId="0" fontId="2" fillId="4" borderId="28" xfId="0" applyFont="1" applyFill="1" applyBorder="1" applyAlignment="1">
      <alignment horizontal="center" vertical="center" wrapText="1" shrinkToFit="1"/>
    </xf>
    <xf numFmtId="0" fontId="7" fillId="4" borderId="3" xfId="0" applyFont="1" applyFill="1" applyBorder="1" applyAlignment="1">
      <alignment horizontal="center" vertical="center" wrapText="1" shrinkToFit="1"/>
    </xf>
    <xf numFmtId="0" fontId="2" fillId="5" borderId="23" xfId="0" applyFont="1" applyFill="1" applyBorder="1" applyAlignment="1">
      <alignment horizontal="center" vertical="center" wrapText="1"/>
    </xf>
    <xf numFmtId="0" fontId="6" fillId="0" borderId="3" xfId="0" applyFont="1" applyBorder="1" applyAlignment="1">
      <alignment horizontal="center" vertical="center"/>
    </xf>
    <xf numFmtId="0" fontId="2" fillId="0" borderId="23" xfId="0"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xf>
    <xf numFmtId="0" fontId="2" fillId="5" borderId="3" xfId="0" applyFont="1" applyFill="1" applyBorder="1" applyAlignment="1">
      <alignment vertical="center"/>
    </xf>
    <xf numFmtId="0" fontId="11" fillId="0" borderId="2" xfId="0" applyFont="1" applyBorder="1" applyAlignment="1">
      <alignment horizontal="center" vertical="center" wrapText="1" shrinkToFit="1"/>
    </xf>
    <xf numFmtId="0" fontId="2" fillId="5" borderId="3" xfId="0" applyFont="1" applyFill="1" applyBorder="1" applyAlignment="1">
      <alignment horizontal="center" vertical="center"/>
    </xf>
    <xf numFmtId="0" fontId="2" fillId="5" borderId="13" xfId="0" applyFont="1" applyFill="1" applyBorder="1" applyAlignment="1">
      <alignment vertical="center" wrapText="1"/>
    </xf>
    <xf numFmtId="0" fontId="2" fillId="5" borderId="2" xfId="0" applyFont="1" applyFill="1" applyBorder="1" applyAlignment="1">
      <alignment vertical="center" wrapText="1"/>
    </xf>
    <xf numFmtId="0" fontId="2" fillId="5" borderId="2" xfId="0" applyFont="1" applyFill="1" applyBorder="1" applyAlignment="1">
      <alignment horizontal="center" vertical="center" wrapText="1"/>
    </xf>
    <xf numFmtId="0" fontId="11" fillId="0" borderId="3" xfId="0" applyFont="1" applyBorder="1" applyAlignment="1">
      <alignment horizontal="center" vertical="center" wrapText="1" shrinkToFit="1"/>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3" fontId="2" fillId="5"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tie.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FE45B-EBD4-408A-A3FD-95D3595FCF52}">
  <dimension ref="A1:AC109"/>
  <sheetViews>
    <sheetView tabSelected="1" topLeftCell="F98" zoomScale="200" zoomScaleNormal="200" workbookViewId="0">
      <selection activeCell="M73" sqref="M73"/>
    </sheetView>
  </sheetViews>
  <sheetFormatPr baseColWidth="10" defaultRowHeight="14.4" x14ac:dyDescent="0.3"/>
  <cols>
    <col min="1" max="1" width="11.6640625" customWidth="1"/>
    <col min="3" max="3" width="11.88671875" customWidth="1"/>
    <col min="4" max="4" width="22.77734375" customWidth="1"/>
    <col min="5" max="6" width="16.6640625" customWidth="1"/>
    <col min="7" max="7" width="14.77734375" customWidth="1"/>
    <col min="11" max="11" width="6.6640625" customWidth="1"/>
    <col min="12" max="12" width="5.5546875" customWidth="1"/>
    <col min="13" max="13" width="5.77734375" customWidth="1"/>
  </cols>
  <sheetData>
    <row r="1" spans="1:21" ht="30.6" x14ac:dyDescent="0.55000000000000004">
      <c r="A1" s="171" t="s">
        <v>345</v>
      </c>
      <c r="B1" s="171"/>
      <c r="C1" s="171"/>
      <c r="D1" s="171"/>
      <c r="E1" s="171"/>
      <c r="F1" s="171"/>
      <c r="G1" s="171"/>
      <c r="H1" s="171"/>
      <c r="I1" s="171"/>
      <c r="J1" s="171"/>
      <c r="K1" s="171"/>
      <c r="L1" s="171"/>
      <c r="M1" s="171"/>
      <c r="N1" s="171"/>
    </row>
    <row r="2" spans="1:21" ht="15" thickBot="1" x14ac:dyDescent="0.35">
      <c r="A2" s="126"/>
      <c r="B2" s="126"/>
      <c r="C2" s="126"/>
      <c r="D2" s="126"/>
      <c r="E2" s="126"/>
      <c r="F2" s="126"/>
      <c r="G2" s="126"/>
      <c r="H2" s="126"/>
      <c r="I2" s="126"/>
      <c r="J2" s="126"/>
      <c r="K2" s="126"/>
      <c r="L2" s="126"/>
      <c r="M2" s="126"/>
      <c r="N2" s="126"/>
    </row>
    <row r="3" spans="1:21" ht="15" thickTop="1" x14ac:dyDescent="0.3">
      <c r="A3" s="127" t="s">
        <v>0</v>
      </c>
      <c r="B3" s="117" t="s">
        <v>1</v>
      </c>
      <c r="C3" s="117" t="s">
        <v>2</v>
      </c>
      <c r="D3" s="117" t="s">
        <v>3</v>
      </c>
      <c r="E3" s="117" t="s">
        <v>4</v>
      </c>
      <c r="F3" s="117" t="s">
        <v>5</v>
      </c>
      <c r="G3" s="129" t="s">
        <v>127</v>
      </c>
      <c r="H3" s="117" t="s">
        <v>6</v>
      </c>
      <c r="I3" s="117" t="s">
        <v>7</v>
      </c>
      <c r="J3" s="117" t="s">
        <v>8</v>
      </c>
      <c r="K3" s="117"/>
      <c r="L3" s="117"/>
      <c r="M3" s="117"/>
      <c r="N3" s="119" t="s">
        <v>9</v>
      </c>
    </row>
    <row r="4" spans="1:21" x14ac:dyDescent="0.3">
      <c r="A4" s="128"/>
      <c r="B4" s="118"/>
      <c r="C4" s="118"/>
      <c r="D4" s="118"/>
      <c r="E4" s="118"/>
      <c r="F4" s="118"/>
      <c r="G4" s="130"/>
      <c r="H4" s="118"/>
      <c r="I4" s="118"/>
      <c r="J4" s="118"/>
      <c r="K4" s="118"/>
      <c r="L4" s="118"/>
      <c r="M4" s="118"/>
      <c r="N4" s="120"/>
    </row>
    <row r="5" spans="1:21" x14ac:dyDescent="0.3">
      <c r="A5" s="128"/>
      <c r="B5" s="118"/>
      <c r="C5" s="118"/>
      <c r="D5" s="118"/>
      <c r="E5" s="118"/>
      <c r="F5" s="118"/>
      <c r="G5" s="131"/>
      <c r="H5" s="118"/>
      <c r="I5" s="118"/>
      <c r="J5" s="118"/>
      <c r="K5" s="118"/>
      <c r="L5" s="118"/>
      <c r="M5" s="118"/>
      <c r="N5" s="120"/>
    </row>
    <row r="6" spans="1:21" x14ac:dyDescent="0.3">
      <c r="A6" s="121"/>
      <c r="B6" s="122"/>
      <c r="C6" s="122"/>
      <c r="D6" s="122"/>
      <c r="E6" s="122"/>
      <c r="F6" s="122"/>
      <c r="G6" s="122"/>
      <c r="H6" s="122"/>
      <c r="I6" s="122"/>
      <c r="J6" s="2" t="s">
        <v>10</v>
      </c>
      <c r="K6" s="2" t="s">
        <v>11</v>
      </c>
      <c r="L6" s="2" t="s">
        <v>12</v>
      </c>
      <c r="M6" s="2" t="s">
        <v>13</v>
      </c>
      <c r="N6" s="33"/>
    </row>
    <row r="7" spans="1:21" ht="40.799999999999997" x14ac:dyDescent="0.3">
      <c r="A7" s="123" t="s">
        <v>14</v>
      </c>
      <c r="B7" s="70" t="s">
        <v>129</v>
      </c>
      <c r="C7" s="70" t="s">
        <v>130</v>
      </c>
      <c r="D7" s="71" t="s">
        <v>126</v>
      </c>
      <c r="E7" s="71" t="s">
        <v>131</v>
      </c>
      <c r="F7" s="112" t="s">
        <v>128</v>
      </c>
      <c r="G7" s="71" t="s">
        <v>119</v>
      </c>
      <c r="H7" s="72" t="s">
        <v>15</v>
      </c>
      <c r="I7" s="72">
        <v>15</v>
      </c>
      <c r="J7" s="72" t="s">
        <v>16</v>
      </c>
      <c r="K7" s="72" t="s">
        <v>16</v>
      </c>
      <c r="L7" s="110"/>
      <c r="M7" s="110"/>
      <c r="N7" s="73" t="s">
        <v>36</v>
      </c>
    </row>
    <row r="8" spans="1:21" ht="31.5" customHeight="1" x14ac:dyDescent="0.3">
      <c r="A8" s="123"/>
      <c r="B8" s="124" t="s">
        <v>132</v>
      </c>
      <c r="C8" s="124" t="s">
        <v>133</v>
      </c>
      <c r="D8" s="74" t="s">
        <v>297</v>
      </c>
      <c r="E8" s="75" t="s">
        <v>298</v>
      </c>
      <c r="F8" s="75" t="s">
        <v>134</v>
      </c>
      <c r="G8" s="75" t="s">
        <v>299</v>
      </c>
      <c r="H8" s="70" t="s">
        <v>295</v>
      </c>
      <c r="I8" s="70">
        <v>1</v>
      </c>
      <c r="J8" s="70" t="s">
        <v>16</v>
      </c>
      <c r="K8" s="82"/>
      <c r="L8" s="82"/>
      <c r="M8" s="82"/>
      <c r="N8" s="76" t="s">
        <v>36</v>
      </c>
    </row>
    <row r="9" spans="1:21" s="1" customFormat="1" ht="75.599999999999994" customHeight="1" x14ac:dyDescent="0.3">
      <c r="A9" s="123"/>
      <c r="B9" s="125"/>
      <c r="C9" s="125"/>
      <c r="D9" s="84" t="s">
        <v>112</v>
      </c>
      <c r="E9" s="83" t="s">
        <v>113</v>
      </c>
      <c r="F9" s="83" t="s">
        <v>135</v>
      </c>
      <c r="G9" s="83" t="s">
        <v>114</v>
      </c>
      <c r="H9" s="83" t="s">
        <v>296</v>
      </c>
      <c r="I9" s="86">
        <v>0</v>
      </c>
      <c r="J9" s="77" t="s">
        <v>16</v>
      </c>
      <c r="K9" s="85"/>
      <c r="L9" s="85"/>
      <c r="M9" s="85"/>
      <c r="N9" s="206" t="s">
        <v>36</v>
      </c>
      <c r="O9"/>
      <c r="P9"/>
      <c r="Q9"/>
      <c r="R9"/>
      <c r="S9"/>
      <c r="T9"/>
      <c r="U9"/>
    </row>
    <row r="10" spans="1:21" ht="27" customHeight="1" x14ac:dyDescent="0.3">
      <c r="A10" s="136" t="s">
        <v>18</v>
      </c>
      <c r="B10" s="137"/>
      <c r="C10" s="137"/>
      <c r="D10" s="137"/>
      <c r="E10" s="137"/>
      <c r="F10" s="137"/>
      <c r="G10" s="137"/>
      <c r="H10" s="138"/>
      <c r="I10" s="3">
        <f>SUM(I7+I8+I9)</f>
        <v>16</v>
      </c>
      <c r="J10" s="3"/>
      <c r="K10" s="3"/>
      <c r="L10" s="3"/>
      <c r="M10" s="3"/>
      <c r="N10" s="34"/>
    </row>
    <row r="11" spans="1:21" ht="40.799999999999997" x14ac:dyDescent="0.3">
      <c r="A11" s="139" t="s">
        <v>140</v>
      </c>
      <c r="B11" s="140" t="s">
        <v>145</v>
      </c>
      <c r="C11" s="71" t="s">
        <v>141</v>
      </c>
      <c r="D11" s="71" t="s">
        <v>312</v>
      </c>
      <c r="E11" s="71" t="s">
        <v>142</v>
      </c>
      <c r="F11" s="71" t="s">
        <v>143</v>
      </c>
      <c r="G11" s="71" t="s">
        <v>139</v>
      </c>
      <c r="H11" s="72" t="s">
        <v>144</v>
      </c>
      <c r="I11" s="72">
        <v>1.5</v>
      </c>
      <c r="J11" s="72" t="s">
        <v>16</v>
      </c>
      <c r="K11" s="71"/>
      <c r="L11" s="71"/>
      <c r="M11" s="71"/>
      <c r="N11" s="73" t="s">
        <v>36</v>
      </c>
    </row>
    <row r="12" spans="1:21" ht="31.5" customHeight="1" x14ac:dyDescent="0.3">
      <c r="A12" s="139"/>
      <c r="B12" s="141"/>
      <c r="C12" s="132" t="s">
        <v>146</v>
      </c>
      <c r="D12" s="142" t="s">
        <v>313</v>
      </c>
      <c r="E12" s="142" t="s">
        <v>147</v>
      </c>
      <c r="F12" s="142" t="s">
        <v>150</v>
      </c>
      <c r="G12" s="142" t="s">
        <v>149</v>
      </c>
      <c r="H12" s="132" t="s">
        <v>20</v>
      </c>
      <c r="I12" s="132">
        <v>5</v>
      </c>
      <c r="J12" s="132" t="s">
        <v>16</v>
      </c>
      <c r="K12" s="132" t="s">
        <v>16</v>
      </c>
      <c r="L12" s="132" t="s">
        <v>16</v>
      </c>
      <c r="M12" s="132" t="s">
        <v>16</v>
      </c>
      <c r="N12" s="134" t="s">
        <v>36</v>
      </c>
    </row>
    <row r="13" spans="1:21" x14ac:dyDescent="0.3">
      <c r="A13" s="139"/>
      <c r="B13" s="141"/>
      <c r="C13" s="146"/>
      <c r="D13" s="143"/>
      <c r="E13" s="143"/>
      <c r="F13" s="143" t="s">
        <v>148</v>
      </c>
      <c r="G13" s="143"/>
      <c r="H13" s="133"/>
      <c r="I13" s="133"/>
      <c r="J13" s="133"/>
      <c r="K13" s="133"/>
      <c r="L13" s="133"/>
      <c r="M13" s="133"/>
      <c r="N13" s="135"/>
    </row>
    <row r="14" spans="1:21" x14ac:dyDescent="0.3">
      <c r="A14" s="139"/>
      <c r="B14" s="141"/>
      <c r="C14" s="146"/>
      <c r="D14" s="132" t="s">
        <v>314</v>
      </c>
      <c r="E14" s="132" t="s">
        <v>257</v>
      </c>
      <c r="F14" s="132" t="s">
        <v>258</v>
      </c>
      <c r="G14" s="132" t="s">
        <v>259</v>
      </c>
      <c r="H14" s="132" t="s">
        <v>20</v>
      </c>
      <c r="I14" s="132">
        <v>3</v>
      </c>
      <c r="J14" s="132" t="s">
        <v>16</v>
      </c>
      <c r="K14" s="132" t="s">
        <v>16</v>
      </c>
      <c r="L14" s="132" t="s">
        <v>16</v>
      </c>
      <c r="M14" s="132" t="s">
        <v>16</v>
      </c>
      <c r="N14" s="134" t="s">
        <v>36</v>
      </c>
    </row>
    <row r="15" spans="1:21" ht="27.6" customHeight="1" x14ac:dyDescent="0.3">
      <c r="A15" s="139"/>
      <c r="B15" s="141"/>
      <c r="C15" s="133"/>
      <c r="D15" s="133"/>
      <c r="E15" s="133"/>
      <c r="F15" s="133"/>
      <c r="G15" s="133"/>
      <c r="H15" s="133"/>
      <c r="I15" s="133"/>
      <c r="J15" s="133"/>
      <c r="K15" s="133"/>
      <c r="L15" s="133"/>
      <c r="M15" s="133"/>
      <c r="N15" s="135"/>
    </row>
    <row r="16" spans="1:21" ht="40.799999999999997" x14ac:dyDescent="0.3">
      <c r="A16" s="139"/>
      <c r="B16" s="141"/>
      <c r="C16" s="132" t="s">
        <v>161</v>
      </c>
      <c r="D16" s="79" t="s">
        <v>153</v>
      </c>
      <c r="E16" s="79" t="s">
        <v>24</v>
      </c>
      <c r="F16" s="79" t="s">
        <v>156</v>
      </c>
      <c r="G16" s="79" t="s">
        <v>157</v>
      </c>
      <c r="H16" s="79" t="s">
        <v>154</v>
      </c>
      <c r="I16" s="79">
        <v>6.5</v>
      </c>
      <c r="J16" s="79" t="s">
        <v>16</v>
      </c>
      <c r="K16" s="207" t="s">
        <v>16</v>
      </c>
      <c r="L16" s="207" t="s">
        <v>16</v>
      </c>
      <c r="M16" s="207" t="s">
        <v>16</v>
      </c>
      <c r="N16" s="208" t="s">
        <v>36</v>
      </c>
    </row>
    <row r="17" spans="1:29" ht="24" customHeight="1" x14ac:dyDescent="0.3">
      <c r="A17" s="139"/>
      <c r="B17" s="141"/>
      <c r="C17" s="146"/>
      <c r="D17" s="142" t="s">
        <v>317</v>
      </c>
      <c r="E17" s="79" t="s">
        <v>315</v>
      </c>
      <c r="F17" s="79" t="s">
        <v>156</v>
      </c>
      <c r="G17" s="79" t="s">
        <v>139</v>
      </c>
      <c r="H17" s="79" t="s">
        <v>316</v>
      </c>
      <c r="I17" s="79">
        <v>4.08</v>
      </c>
      <c r="J17" s="79" t="s">
        <v>16</v>
      </c>
      <c r="K17" s="207" t="s">
        <v>16</v>
      </c>
      <c r="L17" s="207" t="s">
        <v>16</v>
      </c>
      <c r="M17" s="207" t="s">
        <v>16</v>
      </c>
      <c r="N17" s="208" t="s">
        <v>36</v>
      </c>
    </row>
    <row r="18" spans="1:29" ht="30.6" x14ac:dyDescent="0.3">
      <c r="A18" s="139"/>
      <c r="B18" s="141"/>
      <c r="C18" s="133"/>
      <c r="D18" s="143"/>
      <c r="E18" s="78" t="s">
        <v>158</v>
      </c>
      <c r="F18" s="78" t="s">
        <v>159</v>
      </c>
      <c r="G18" s="78" t="s">
        <v>160</v>
      </c>
      <c r="H18" s="78" t="s">
        <v>261</v>
      </c>
      <c r="I18" s="78">
        <v>0</v>
      </c>
      <c r="J18" s="78" t="s">
        <v>16</v>
      </c>
      <c r="K18" s="209" t="s">
        <v>16</v>
      </c>
      <c r="L18" s="209" t="s">
        <v>16</v>
      </c>
      <c r="M18" s="209" t="s">
        <v>16</v>
      </c>
      <c r="N18" s="210" t="s">
        <v>36</v>
      </c>
    </row>
    <row r="19" spans="1:29" ht="40.799999999999997" x14ac:dyDescent="0.3">
      <c r="A19" s="139"/>
      <c r="B19" s="141"/>
      <c r="C19" s="132" t="s">
        <v>341</v>
      </c>
      <c r="D19" s="84" t="s">
        <v>151</v>
      </c>
      <c r="E19" s="83" t="s">
        <v>21</v>
      </c>
      <c r="F19" s="83" t="s">
        <v>22</v>
      </c>
      <c r="G19" s="83" t="s">
        <v>260</v>
      </c>
      <c r="H19" s="211" t="s">
        <v>23</v>
      </c>
      <c r="I19" s="77">
        <v>0</v>
      </c>
      <c r="J19" s="77" t="s">
        <v>16</v>
      </c>
      <c r="K19" s="77"/>
      <c r="L19" s="77"/>
      <c r="M19" s="77"/>
      <c r="N19" s="80" t="s">
        <v>36</v>
      </c>
    </row>
    <row r="20" spans="1:29" ht="40.799999999999997" x14ac:dyDescent="0.3">
      <c r="A20" s="139"/>
      <c r="B20" s="141"/>
      <c r="C20" s="212"/>
      <c r="D20" s="96" t="s">
        <v>88</v>
      </c>
      <c r="E20" s="96" t="s">
        <v>89</v>
      </c>
      <c r="F20" s="96" t="s">
        <v>152</v>
      </c>
      <c r="G20" s="96" t="s">
        <v>90</v>
      </c>
      <c r="H20" s="97" t="s">
        <v>40</v>
      </c>
      <c r="I20" s="97">
        <v>1.2</v>
      </c>
      <c r="J20" s="87"/>
      <c r="K20" s="213" t="s">
        <v>16</v>
      </c>
      <c r="L20" s="213"/>
      <c r="M20" s="213" t="s">
        <v>16</v>
      </c>
      <c r="N20" s="73" t="s">
        <v>36</v>
      </c>
    </row>
    <row r="21" spans="1:29" ht="40.799999999999997" x14ac:dyDescent="0.3">
      <c r="A21" s="139"/>
      <c r="B21" s="141"/>
      <c r="C21" s="212"/>
      <c r="D21" s="214" t="s">
        <v>136</v>
      </c>
      <c r="E21" s="215" t="s">
        <v>137</v>
      </c>
      <c r="F21" s="215" t="s">
        <v>138</v>
      </c>
      <c r="G21" s="215" t="s">
        <v>139</v>
      </c>
      <c r="H21" s="215" t="s">
        <v>111</v>
      </c>
      <c r="I21" s="216">
        <v>3.75</v>
      </c>
      <c r="J21" s="96" t="s">
        <v>17</v>
      </c>
      <c r="K21" s="96" t="s">
        <v>16</v>
      </c>
      <c r="L21" s="96" t="s">
        <v>16</v>
      </c>
      <c r="M21" s="213" t="s">
        <v>16</v>
      </c>
      <c r="N21" s="73" t="s">
        <v>36</v>
      </c>
    </row>
    <row r="22" spans="1:29" x14ac:dyDescent="0.3">
      <c r="A22" s="139"/>
      <c r="B22" s="141"/>
      <c r="C22" s="212"/>
      <c r="D22" s="147" t="s">
        <v>318</v>
      </c>
      <c r="E22" s="149" t="s">
        <v>319</v>
      </c>
      <c r="F22" s="147" t="s">
        <v>138</v>
      </c>
      <c r="G22" s="147" t="s">
        <v>109</v>
      </c>
      <c r="H22" s="151" t="s">
        <v>110</v>
      </c>
      <c r="I22" s="153">
        <v>12</v>
      </c>
      <c r="J22" s="144" t="s">
        <v>16</v>
      </c>
      <c r="K22" s="124" t="s">
        <v>16</v>
      </c>
      <c r="L22" s="124" t="s">
        <v>16</v>
      </c>
      <c r="M22" s="124" t="s">
        <v>16</v>
      </c>
      <c r="N22" s="155" t="s">
        <v>36</v>
      </c>
    </row>
    <row r="23" spans="1:29" ht="48" customHeight="1" x14ac:dyDescent="0.3">
      <c r="A23" s="139"/>
      <c r="B23" s="141"/>
      <c r="C23" s="217"/>
      <c r="D23" s="148"/>
      <c r="E23" s="150"/>
      <c r="F23" s="148"/>
      <c r="G23" s="148"/>
      <c r="H23" s="152"/>
      <c r="I23" s="154"/>
      <c r="J23" s="145"/>
      <c r="K23" s="125"/>
      <c r="L23" s="125"/>
      <c r="M23" s="125"/>
      <c r="N23" s="156"/>
    </row>
    <row r="24" spans="1:29" ht="26.4" customHeight="1" x14ac:dyDescent="0.3">
      <c r="A24" s="42"/>
      <c r="B24" s="12"/>
      <c r="C24" s="12"/>
      <c r="D24" s="65" t="s">
        <v>25</v>
      </c>
      <c r="E24" s="65"/>
      <c r="F24" s="65"/>
      <c r="G24" s="65"/>
      <c r="H24" s="65"/>
      <c r="I24" s="64">
        <f>I11+I12+I14+I16+I18+I19+I20+I21+I22+I17</f>
        <v>37.03</v>
      </c>
      <c r="J24" s="12"/>
      <c r="K24" s="12"/>
      <c r="L24" s="12"/>
      <c r="M24" s="12"/>
      <c r="N24" s="43"/>
    </row>
    <row r="25" spans="1:29" ht="73.2" customHeight="1" x14ac:dyDescent="0.3">
      <c r="A25" s="184" t="s">
        <v>26</v>
      </c>
      <c r="B25" s="88" t="s">
        <v>27</v>
      </c>
      <c r="C25" s="62" t="s">
        <v>167</v>
      </c>
      <c r="D25" s="89" t="s">
        <v>320</v>
      </c>
      <c r="E25" s="89" t="s">
        <v>321</v>
      </c>
      <c r="F25" s="62" t="s">
        <v>164</v>
      </c>
      <c r="G25" s="62" t="s">
        <v>165</v>
      </c>
      <c r="H25" s="62" t="s">
        <v>166</v>
      </c>
      <c r="I25" s="62">
        <v>1</v>
      </c>
      <c r="J25" s="62" t="s">
        <v>16</v>
      </c>
      <c r="K25" s="62"/>
      <c r="L25" s="62"/>
      <c r="M25" s="62"/>
      <c r="N25" s="90" t="s">
        <v>36</v>
      </c>
    </row>
    <row r="26" spans="1:29" ht="62.55" customHeight="1" x14ac:dyDescent="0.3">
      <c r="A26" s="185"/>
      <c r="B26" s="186" t="s">
        <v>29</v>
      </c>
      <c r="C26" s="188" t="s">
        <v>30</v>
      </c>
      <c r="D26" s="75" t="s">
        <v>172</v>
      </c>
      <c r="E26" s="75" t="s">
        <v>162</v>
      </c>
      <c r="F26" s="91" t="s">
        <v>171</v>
      </c>
      <c r="G26" s="70" t="s">
        <v>163</v>
      </c>
      <c r="H26" s="70" t="s">
        <v>168</v>
      </c>
      <c r="I26" s="70">
        <v>0</v>
      </c>
      <c r="J26" s="70" t="s">
        <v>16</v>
      </c>
      <c r="K26" s="70" t="s">
        <v>16</v>
      </c>
      <c r="L26" s="70" t="s">
        <v>16</v>
      </c>
      <c r="M26" s="70" t="s">
        <v>16</v>
      </c>
      <c r="N26" s="76" t="s">
        <v>36</v>
      </c>
    </row>
    <row r="27" spans="1:29" ht="62.55" customHeight="1" x14ac:dyDescent="0.3">
      <c r="A27" s="185"/>
      <c r="B27" s="187"/>
      <c r="C27" s="189"/>
      <c r="D27" s="92" t="s">
        <v>169</v>
      </c>
      <c r="E27" s="92" t="s">
        <v>170</v>
      </c>
      <c r="F27" s="92" t="s">
        <v>177</v>
      </c>
      <c r="G27" s="92" t="s">
        <v>95</v>
      </c>
      <c r="H27" s="92" t="s">
        <v>96</v>
      </c>
      <c r="I27" s="93">
        <v>0</v>
      </c>
      <c r="J27" s="93"/>
      <c r="K27" s="98"/>
      <c r="L27" s="70" t="s">
        <v>16</v>
      </c>
      <c r="M27" s="70" t="s">
        <v>16</v>
      </c>
      <c r="N27" s="76" t="s">
        <v>36</v>
      </c>
    </row>
    <row r="28" spans="1:29" s="1" customFormat="1" ht="91.05" customHeight="1" x14ac:dyDescent="0.3">
      <c r="A28" s="35"/>
      <c r="B28" s="186" t="s">
        <v>31</v>
      </c>
      <c r="C28" s="180" t="s">
        <v>173</v>
      </c>
      <c r="D28" s="94" t="s">
        <v>322</v>
      </c>
      <c r="E28" s="62" t="s">
        <v>32</v>
      </c>
      <c r="F28" s="62" t="s">
        <v>175</v>
      </c>
      <c r="G28" s="94" t="s">
        <v>176</v>
      </c>
      <c r="H28" s="62" t="s">
        <v>174</v>
      </c>
      <c r="I28" s="62">
        <v>6</v>
      </c>
      <c r="J28" s="62" t="s">
        <v>16</v>
      </c>
      <c r="K28" s="62"/>
      <c r="L28" s="62"/>
      <c r="M28" s="62"/>
      <c r="N28" s="95" t="s">
        <v>19</v>
      </c>
      <c r="O28"/>
      <c r="P28"/>
      <c r="Q28"/>
      <c r="R28"/>
      <c r="S28"/>
      <c r="T28"/>
      <c r="U28"/>
      <c r="V28"/>
      <c r="W28"/>
      <c r="X28"/>
      <c r="Y28"/>
      <c r="Z28"/>
      <c r="AA28"/>
      <c r="AB28"/>
      <c r="AC28"/>
    </row>
    <row r="29" spans="1:29" ht="76.2" customHeight="1" x14ac:dyDescent="0.3">
      <c r="A29" s="35"/>
      <c r="B29" s="191"/>
      <c r="C29" s="181"/>
      <c r="D29" s="99" t="s">
        <v>178</v>
      </c>
      <c r="E29" s="72" t="s">
        <v>179</v>
      </c>
      <c r="F29" s="72" t="s">
        <v>180</v>
      </c>
      <c r="G29" s="72" t="s">
        <v>181</v>
      </c>
      <c r="H29" s="72" t="s">
        <v>182</v>
      </c>
      <c r="I29" s="72">
        <v>100</v>
      </c>
      <c r="J29" s="72" t="s">
        <v>16</v>
      </c>
      <c r="K29" s="72" t="s">
        <v>16</v>
      </c>
      <c r="L29" s="72" t="s">
        <v>16</v>
      </c>
      <c r="M29" s="72"/>
      <c r="N29" s="73" t="s">
        <v>33</v>
      </c>
    </row>
    <row r="30" spans="1:29" ht="62.55" customHeight="1" x14ac:dyDescent="0.3">
      <c r="A30" s="35"/>
      <c r="B30" s="187"/>
      <c r="C30" s="190"/>
      <c r="D30" s="99" t="s">
        <v>323</v>
      </c>
      <c r="E30" s="72" t="s">
        <v>183</v>
      </c>
      <c r="F30" s="72" t="s">
        <v>184</v>
      </c>
      <c r="G30" s="72" t="s">
        <v>34</v>
      </c>
      <c r="H30" s="72" t="s">
        <v>20</v>
      </c>
      <c r="I30" s="72">
        <v>0</v>
      </c>
      <c r="J30" s="72" t="s">
        <v>16</v>
      </c>
      <c r="K30" s="72" t="s">
        <v>16</v>
      </c>
      <c r="L30" s="72" t="s">
        <v>16</v>
      </c>
      <c r="M30" s="72"/>
      <c r="N30" s="73" t="s">
        <v>36</v>
      </c>
    </row>
    <row r="31" spans="1:29" ht="18" customHeight="1" x14ac:dyDescent="0.3">
      <c r="A31" s="36"/>
      <c r="B31" s="28"/>
      <c r="C31" s="28"/>
      <c r="D31" s="28" t="s">
        <v>35</v>
      </c>
      <c r="E31" s="28"/>
      <c r="F31" s="28"/>
      <c r="G31" s="28"/>
      <c r="H31" s="28"/>
      <c r="I31" s="28">
        <f>I25+I26+I27+I28+I29+I30</f>
        <v>107</v>
      </c>
      <c r="J31" s="28"/>
      <c r="K31" s="28"/>
      <c r="L31" s="28"/>
      <c r="M31" s="28"/>
      <c r="N31" s="37"/>
    </row>
    <row r="32" spans="1:29" ht="52.05" customHeight="1" x14ac:dyDescent="0.3">
      <c r="A32" s="192" t="s">
        <v>324</v>
      </c>
      <c r="B32" s="63" t="s">
        <v>300</v>
      </c>
      <c r="C32" s="63" t="s">
        <v>200</v>
      </c>
      <c r="D32" s="96" t="s">
        <v>347</v>
      </c>
      <c r="E32" s="96" t="s">
        <v>91</v>
      </c>
      <c r="F32" s="96" t="s">
        <v>92</v>
      </c>
      <c r="G32" s="82"/>
      <c r="H32" s="96" t="s">
        <v>28</v>
      </c>
      <c r="I32" s="97">
        <v>12</v>
      </c>
      <c r="J32" s="98" t="s">
        <v>16</v>
      </c>
      <c r="K32" s="72" t="s">
        <v>16</v>
      </c>
      <c r="L32" s="72" t="s">
        <v>16</v>
      </c>
      <c r="M32" s="72" t="s">
        <v>16</v>
      </c>
      <c r="N32" s="73" t="s">
        <v>36</v>
      </c>
    </row>
    <row r="33" spans="1:25" ht="81.599999999999994" x14ac:dyDescent="0.3">
      <c r="A33" s="192"/>
      <c r="B33" s="180" t="s">
        <v>275</v>
      </c>
      <c r="C33" s="180" t="s">
        <v>189</v>
      </c>
      <c r="D33" s="99" t="s">
        <v>185</v>
      </c>
      <c r="E33" s="96" t="s">
        <v>93</v>
      </c>
      <c r="F33" s="96" t="s">
        <v>186</v>
      </c>
      <c r="G33" s="96" t="s">
        <v>94</v>
      </c>
      <c r="H33" s="97" t="s">
        <v>187</v>
      </c>
      <c r="I33" s="97">
        <v>0</v>
      </c>
      <c r="J33" s="72" t="s">
        <v>16</v>
      </c>
      <c r="K33" s="72"/>
      <c r="L33" s="72"/>
      <c r="M33" s="72"/>
      <c r="N33" s="73" t="s">
        <v>36</v>
      </c>
    </row>
    <row r="34" spans="1:25" ht="64.5" customHeight="1" x14ac:dyDescent="0.3">
      <c r="A34" s="193"/>
      <c r="B34" s="190"/>
      <c r="C34" s="190"/>
      <c r="D34" s="81" t="s">
        <v>276</v>
      </c>
      <c r="E34" s="81" t="s">
        <v>190</v>
      </c>
      <c r="F34" s="81" t="s">
        <v>191</v>
      </c>
      <c r="G34" s="82" t="s">
        <v>95</v>
      </c>
      <c r="H34" s="82" t="s">
        <v>20</v>
      </c>
      <c r="I34" s="82">
        <v>0</v>
      </c>
      <c r="J34" s="70" t="s">
        <v>16</v>
      </c>
      <c r="K34" s="70" t="s">
        <v>16</v>
      </c>
      <c r="L34" s="70"/>
      <c r="M34" s="70"/>
      <c r="N34" s="76" t="s">
        <v>36</v>
      </c>
    </row>
    <row r="35" spans="1:25" ht="22.95" customHeight="1" x14ac:dyDescent="0.3">
      <c r="A35" s="36"/>
      <c r="B35" s="28"/>
      <c r="C35" s="28"/>
      <c r="D35" s="28" t="s">
        <v>41</v>
      </c>
      <c r="E35" s="28"/>
      <c r="F35" s="28"/>
      <c r="G35" s="28"/>
      <c r="H35" s="28"/>
      <c r="I35" s="28">
        <f>I32+I33+I34</f>
        <v>12</v>
      </c>
      <c r="J35" s="28"/>
      <c r="K35" s="28"/>
      <c r="L35" s="28"/>
      <c r="M35" s="28"/>
      <c r="N35" s="37"/>
    </row>
    <row r="36" spans="1:25" ht="40.950000000000003" customHeight="1" x14ac:dyDescent="0.3">
      <c r="A36" s="184" t="s">
        <v>125</v>
      </c>
      <c r="B36" s="186" t="s">
        <v>192</v>
      </c>
      <c r="C36" s="180" t="s">
        <v>193</v>
      </c>
      <c r="D36" s="81" t="s">
        <v>306</v>
      </c>
      <c r="E36" s="81" t="s">
        <v>309</v>
      </c>
      <c r="F36" s="81" t="s">
        <v>311</v>
      </c>
      <c r="G36" s="82" t="s">
        <v>95</v>
      </c>
      <c r="H36" s="82" t="s">
        <v>20</v>
      </c>
      <c r="I36" s="82">
        <v>0.2</v>
      </c>
      <c r="J36" s="70" t="s">
        <v>16</v>
      </c>
      <c r="K36" s="70"/>
      <c r="L36" s="70"/>
      <c r="M36" s="70"/>
      <c r="N36" s="76" t="s">
        <v>36</v>
      </c>
    </row>
    <row r="37" spans="1:25" s="1" customFormat="1" ht="61.2" customHeight="1" x14ac:dyDescent="0.3">
      <c r="A37" s="185"/>
      <c r="B37" s="191"/>
      <c r="C37" s="181"/>
      <c r="D37" s="81" t="s">
        <v>307</v>
      </c>
      <c r="E37" s="81" t="s">
        <v>310</v>
      </c>
      <c r="F37" s="81" t="s">
        <v>311</v>
      </c>
      <c r="G37" s="82" t="s">
        <v>95</v>
      </c>
      <c r="H37" s="82" t="s">
        <v>20</v>
      </c>
      <c r="I37" s="97">
        <v>1.2</v>
      </c>
      <c r="J37" s="72"/>
      <c r="K37" s="72" t="s">
        <v>16</v>
      </c>
      <c r="L37" s="72"/>
      <c r="M37" s="72"/>
      <c r="N37" s="73" t="s">
        <v>36</v>
      </c>
      <c r="O37"/>
      <c r="P37"/>
      <c r="Q37"/>
      <c r="R37"/>
      <c r="S37"/>
      <c r="T37"/>
      <c r="U37"/>
      <c r="V37"/>
      <c r="W37"/>
      <c r="X37"/>
      <c r="Y37" s="31"/>
    </row>
    <row r="38" spans="1:25" s="1" customFormat="1" ht="54" customHeight="1" x14ac:dyDescent="0.3">
      <c r="A38" s="185"/>
      <c r="B38" s="191"/>
      <c r="C38" s="181"/>
      <c r="D38" s="81" t="s">
        <v>325</v>
      </c>
      <c r="E38" s="96" t="s">
        <v>326</v>
      </c>
      <c r="F38" s="96" t="s">
        <v>327</v>
      </c>
      <c r="G38" s="97"/>
      <c r="H38" s="97"/>
      <c r="I38" s="97">
        <v>0</v>
      </c>
      <c r="J38" s="72" t="s">
        <v>16</v>
      </c>
      <c r="K38" s="72"/>
      <c r="L38" s="72"/>
      <c r="M38" s="72"/>
      <c r="N38" s="73" t="s">
        <v>36</v>
      </c>
      <c r="O38"/>
      <c r="P38"/>
      <c r="Q38"/>
      <c r="R38"/>
      <c r="S38"/>
      <c r="T38"/>
      <c r="U38"/>
      <c r="V38"/>
      <c r="W38"/>
      <c r="X38"/>
      <c r="Y38" s="31"/>
    </row>
    <row r="39" spans="1:25" s="1" customFormat="1" ht="50.4" customHeight="1" x14ac:dyDescent="0.3">
      <c r="A39" s="185"/>
      <c r="B39" s="191"/>
      <c r="C39" s="181"/>
      <c r="D39" s="81" t="s">
        <v>308</v>
      </c>
      <c r="E39" s="96"/>
      <c r="F39" s="96" t="s">
        <v>327</v>
      </c>
      <c r="G39" s="97"/>
      <c r="H39" s="97"/>
      <c r="I39" s="97">
        <v>0</v>
      </c>
      <c r="J39" s="72" t="s">
        <v>16</v>
      </c>
      <c r="K39" s="72"/>
      <c r="L39" s="72"/>
      <c r="M39" s="72"/>
      <c r="N39" s="73" t="s">
        <v>36</v>
      </c>
      <c r="O39"/>
      <c r="P39"/>
      <c r="Q39"/>
      <c r="R39"/>
      <c r="S39"/>
      <c r="T39"/>
      <c r="U39"/>
      <c r="V39"/>
      <c r="W39"/>
      <c r="X39"/>
      <c r="Y39" s="31"/>
    </row>
    <row r="40" spans="1:25" s="27" customFormat="1" ht="79.2" customHeight="1" x14ac:dyDescent="0.3">
      <c r="A40" s="185"/>
      <c r="B40" s="191"/>
      <c r="C40" s="181"/>
      <c r="D40" s="81" t="s">
        <v>328</v>
      </c>
      <c r="E40" s="96"/>
      <c r="F40" s="96"/>
      <c r="G40" s="97"/>
      <c r="H40" s="97"/>
      <c r="I40" s="97">
        <v>1.5</v>
      </c>
      <c r="J40" s="72"/>
      <c r="K40" s="72" t="s">
        <v>16</v>
      </c>
      <c r="L40" s="72"/>
      <c r="M40" s="72"/>
      <c r="N40" s="73" t="s">
        <v>36</v>
      </c>
      <c r="O40"/>
      <c r="P40"/>
      <c r="Q40"/>
      <c r="R40"/>
      <c r="S40"/>
      <c r="T40"/>
      <c r="U40"/>
      <c r="V40"/>
      <c r="W40"/>
      <c r="X40"/>
      <c r="Y40" s="32"/>
    </row>
    <row r="41" spans="1:25" ht="30" customHeight="1" x14ac:dyDescent="0.3">
      <c r="A41" s="185"/>
      <c r="B41" s="191"/>
      <c r="C41" s="181"/>
      <c r="D41" s="100" t="s">
        <v>288</v>
      </c>
      <c r="E41" s="63" t="s">
        <v>289</v>
      </c>
      <c r="F41" s="63" t="s">
        <v>194</v>
      </c>
      <c r="G41" s="63" t="s">
        <v>121</v>
      </c>
      <c r="H41" s="63" t="s">
        <v>329</v>
      </c>
      <c r="I41" s="63">
        <v>1</v>
      </c>
      <c r="J41" s="63"/>
      <c r="K41" s="63" t="s">
        <v>16</v>
      </c>
      <c r="L41" s="63"/>
      <c r="M41" s="63"/>
      <c r="N41" s="101" t="s">
        <v>36</v>
      </c>
    </row>
    <row r="42" spans="1:25" s="1" customFormat="1" ht="40.5" customHeight="1" x14ac:dyDescent="0.3">
      <c r="A42" s="185"/>
      <c r="B42" s="191"/>
      <c r="C42" s="181"/>
      <c r="D42" s="81" t="s">
        <v>115</v>
      </c>
      <c r="E42" s="81" t="s">
        <v>195</v>
      </c>
      <c r="F42" s="81" t="s">
        <v>196</v>
      </c>
      <c r="G42" s="81" t="s">
        <v>116</v>
      </c>
      <c r="H42" s="82" t="s">
        <v>20</v>
      </c>
      <c r="I42" s="70">
        <v>0</v>
      </c>
      <c r="J42" s="218"/>
      <c r="K42" s="70"/>
      <c r="L42" s="70" t="s">
        <v>16</v>
      </c>
      <c r="M42" s="70"/>
      <c r="N42" s="73" t="s">
        <v>36</v>
      </c>
      <c r="O42"/>
      <c r="P42"/>
      <c r="Q42"/>
      <c r="R42"/>
      <c r="S42"/>
      <c r="T42"/>
      <c r="U42"/>
      <c r="V42"/>
      <c r="W42"/>
      <c r="X42"/>
      <c r="Y42" s="31"/>
    </row>
    <row r="43" spans="1:25" ht="36.450000000000003" customHeight="1" x14ac:dyDescent="0.3">
      <c r="A43" s="185"/>
      <c r="B43" s="191"/>
      <c r="C43" s="181"/>
      <c r="D43" s="102" t="s">
        <v>330</v>
      </c>
      <c r="E43" s="102" t="s">
        <v>277</v>
      </c>
      <c r="F43" s="112" t="s">
        <v>197</v>
      </c>
      <c r="G43" s="112" t="s">
        <v>117</v>
      </c>
      <c r="H43" s="103" t="s">
        <v>155</v>
      </c>
      <c r="I43" s="103">
        <v>1.5</v>
      </c>
      <c r="J43" s="103"/>
      <c r="K43" s="103"/>
      <c r="L43" s="103" t="s">
        <v>16</v>
      </c>
      <c r="M43" s="103" t="s">
        <v>16</v>
      </c>
      <c r="N43" s="95" t="s">
        <v>36</v>
      </c>
    </row>
    <row r="44" spans="1:25" ht="41.55" customHeight="1" x14ac:dyDescent="0.3">
      <c r="A44" s="185"/>
      <c r="B44" s="191"/>
      <c r="C44" s="181"/>
      <c r="D44" s="104" t="s">
        <v>278</v>
      </c>
      <c r="E44" s="102" t="s">
        <v>97</v>
      </c>
      <c r="F44" s="102" t="s">
        <v>198</v>
      </c>
      <c r="G44" s="102" t="s">
        <v>122</v>
      </c>
      <c r="H44" s="103" t="s">
        <v>40</v>
      </c>
      <c r="I44" s="103">
        <v>0</v>
      </c>
      <c r="J44" s="103"/>
      <c r="K44" s="103"/>
      <c r="L44" s="103" t="s">
        <v>16</v>
      </c>
      <c r="M44" s="103"/>
      <c r="N44" s="95" t="s">
        <v>36</v>
      </c>
    </row>
    <row r="45" spans="1:25" ht="46.05" customHeight="1" x14ac:dyDescent="0.3">
      <c r="A45" s="185"/>
      <c r="B45" s="191"/>
      <c r="C45" s="181"/>
      <c r="D45" s="104" t="s">
        <v>279</v>
      </c>
      <c r="E45" s="102" t="s">
        <v>280</v>
      </c>
      <c r="F45" s="102" t="s">
        <v>199</v>
      </c>
      <c r="G45" s="112" t="s">
        <v>117</v>
      </c>
      <c r="H45" s="103" t="s">
        <v>20</v>
      </c>
      <c r="I45" s="14">
        <v>24</v>
      </c>
      <c r="J45" s="103" t="s">
        <v>16</v>
      </c>
      <c r="K45" s="14"/>
      <c r="L45" s="14"/>
      <c r="M45" s="14"/>
      <c r="N45" s="48" t="s">
        <v>19</v>
      </c>
    </row>
    <row r="46" spans="1:25" ht="40.950000000000003" customHeight="1" x14ac:dyDescent="0.3">
      <c r="A46" s="185"/>
      <c r="B46" s="191"/>
      <c r="C46" s="190"/>
      <c r="D46" s="71" t="s">
        <v>290</v>
      </c>
      <c r="E46" s="104" t="s">
        <v>39</v>
      </c>
      <c r="F46" s="105" t="s">
        <v>201</v>
      </c>
      <c r="G46" s="105" t="s">
        <v>120</v>
      </c>
      <c r="H46" s="103" t="s">
        <v>40</v>
      </c>
      <c r="I46" s="103">
        <v>1.2</v>
      </c>
      <c r="J46" s="103" t="s">
        <v>16</v>
      </c>
      <c r="K46" s="103"/>
      <c r="L46" s="103"/>
      <c r="M46" s="103"/>
      <c r="N46" s="95" t="s">
        <v>36</v>
      </c>
    </row>
    <row r="47" spans="1:25" ht="41.55" customHeight="1" x14ac:dyDescent="0.3">
      <c r="A47" s="185"/>
      <c r="B47" s="191"/>
      <c r="C47" s="180" t="s">
        <v>98</v>
      </c>
      <c r="D47" s="81" t="s">
        <v>203</v>
      </c>
      <c r="E47" s="81" t="s">
        <v>99</v>
      </c>
      <c r="F47" s="107" t="s">
        <v>204</v>
      </c>
      <c r="G47" s="219" t="s">
        <v>205</v>
      </c>
      <c r="H47" s="81" t="s">
        <v>100</v>
      </c>
      <c r="I47" s="82">
        <v>10</v>
      </c>
      <c r="J47" s="218" t="s">
        <v>16</v>
      </c>
      <c r="K47" s="70" t="s">
        <v>16</v>
      </c>
      <c r="L47" s="70"/>
      <c r="M47" s="70"/>
      <c r="N47" s="76" t="s">
        <v>36</v>
      </c>
    </row>
    <row r="48" spans="1:25" ht="55.2" customHeight="1" x14ac:dyDescent="0.3">
      <c r="A48" s="185"/>
      <c r="B48" s="191"/>
      <c r="C48" s="181"/>
      <c r="D48" s="96" t="s">
        <v>202</v>
      </c>
      <c r="E48" s="96" t="s">
        <v>106</v>
      </c>
      <c r="F48" s="107" t="s">
        <v>206</v>
      </c>
      <c r="G48" s="219" t="s">
        <v>117</v>
      </c>
      <c r="H48" s="72" t="s">
        <v>40</v>
      </c>
      <c r="I48" s="97">
        <v>0</v>
      </c>
      <c r="J48" s="98" t="s">
        <v>16</v>
      </c>
      <c r="K48" s="72" t="s">
        <v>16</v>
      </c>
      <c r="L48" s="72"/>
      <c r="M48" s="72"/>
      <c r="N48" s="73" t="s">
        <v>36</v>
      </c>
    </row>
    <row r="49" spans="1:14" ht="40.950000000000003" customHeight="1" x14ac:dyDescent="0.3">
      <c r="A49" s="185"/>
      <c r="B49" s="191"/>
      <c r="C49" s="181"/>
      <c r="D49" s="96" t="s">
        <v>208</v>
      </c>
      <c r="E49" s="96" t="s">
        <v>107</v>
      </c>
      <c r="F49" s="97" t="s">
        <v>207</v>
      </c>
      <c r="G49" s="219" t="s">
        <v>209</v>
      </c>
      <c r="H49" s="72" t="s">
        <v>20</v>
      </c>
      <c r="I49" s="97">
        <v>0</v>
      </c>
      <c r="J49" s="98"/>
      <c r="K49" s="72"/>
      <c r="L49" s="72" t="s">
        <v>16</v>
      </c>
      <c r="M49" s="72"/>
      <c r="N49" s="73" t="s">
        <v>36</v>
      </c>
    </row>
    <row r="50" spans="1:14" ht="45" customHeight="1" x14ac:dyDescent="0.3">
      <c r="A50" s="185"/>
      <c r="B50" s="191"/>
      <c r="C50" s="181"/>
      <c r="D50" s="96" t="s">
        <v>210</v>
      </c>
      <c r="E50" s="96" t="s">
        <v>212</v>
      </c>
      <c r="F50" s="97" t="s">
        <v>138</v>
      </c>
      <c r="G50" s="107" t="s">
        <v>139</v>
      </c>
      <c r="H50" s="98" t="s">
        <v>20</v>
      </c>
      <c r="I50" s="72">
        <v>0.8</v>
      </c>
      <c r="J50" s="98" t="s">
        <v>16</v>
      </c>
      <c r="K50" s="72"/>
      <c r="L50" s="72"/>
      <c r="M50" s="72"/>
      <c r="N50" s="73" t="s">
        <v>36</v>
      </c>
    </row>
    <row r="51" spans="1:14" ht="34.950000000000003" customHeight="1" x14ac:dyDescent="0.3">
      <c r="A51" s="185"/>
      <c r="B51" s="191"/>
      <c r="C51" s="181"/>
      <c r="D51" s="96" t="s">
        <v>108</v>
      </c>
      <c r="E51" s="96" t="s">
        <v>213</v>
      </c>
      <c r="F51" s="97" t="s">
        <v>211</v>
      </c>
      <c r="G51" s="107" t="s">
        <v>214</v>
      </c>
      <c r="H51" s="98" t="s">
        <v>28</v>
      </c>
      <c r="I51" s="220">
        <v>0</v>
      </c>
      <c r="J51" s="98"/>
      <c r="K51" s="72" t="s">
        <v>16</v>
      </c>
      <c r="L51" s="72"/>
      <c r="M51" s="72"/>
      <c r="N51" s="73" t="s">
        <v>36</v>
      </c>
    </row>
    <row r="52" spans="1:14" ht="69.45" customHeight="1" x14ac:dyDescent="0.3">
      <c r="A52" s="185"/>
      <c r="B52" s="191"/>
      <c r="C52" s="181"/>
      <c r="D52" s="96" t="s">
        <v>215</v>
      </c>
      <c r="E52" s="96" t="s">
        <v>216</v>
      </c>
      <c r="F52" s="96" t="s">
        <v>217</v>
      </c>
      <c r="G52" s="96" t="s">
        <v>218</v>
      </c>
      <c r="H52" s="96" t="s">
        <v>28</v>
      </c>
      <c r="I52" s="97">
        <v>0</v>
      </c>
      <c r="J52" s="98"/>
      <c r="K52" s="72"/>
      <c r="L52" s="72" t="s">
        <v>16</v>
      </c>
      <c r="M52" s="72"/>
      <c r="N52" s="73" t="s">
        <v>36</v>
      </c>
    </row>
    <row r="53" spans="1:14" ht="66" customHeight="1" x14ac:dyDescent="0.3">
      <c r="A53" s="185"/>
      <c r="B53" s="191"/>
      <c r="C53" s="181"/>
      <c r="D53" s="96" t="s">
        <v>220</v>
      </c>
      <c r="E53" s="96" t="s">
        <v>219</v>
      </c>
      <c r="F53" s="107" t="s">
        <v>221</v>
      </c>
      <c r="G53" s="219" t="s">
        <v>222</v>
      </c>
      <c r="H53" s="96" t="s">
        <v>100</v>
      </c>
      <c r="I53" s="97">
        <v>0</v>
      </c>
      <c r="J53" s="98" t="s">
        <v>16</v>
      </c>
      <c r="K53" s="72"/>
      <c r="L53" s="72"/>
      <c r="M53" s="72"/>
      <c r="N53" s="76" t="s">
        <v>36</v>
      </c>
    </row>
    <row r="54" spans="1:14" ht="34.049999999999997" customHeight="1" x14ac:dyDescent="0.3">
      <c r="A54" s="185"/>
      <c r="B54" s="191"/>
      <c r="C54" s="181"/>
      <c r="D54" s="96" t="s">
        <v>102</v>
      </c>
      <c r="E54" s="96" t="s">
        <v>103</v>
      </c>
      <c r="F54" s="96" t="s">
        <v>223</v>
      </c>
      <c r="G54" s="96" t="s">
        <v>104</v>
      </c>
      <c r="H54" s="96" t="s">
        <v>331</v>
      </c>
      <c r="I54" s="97">
        <v>0</v>
      </c>
      <c r="J54" s="98"/>
      <c r="K54" s="72"/>
      <c r="L54" s="72" t="s">
        <v>16</v>
      </c>
      <c r="M54" s="72"/>
      <c r="N54" s="73" t="s">
        <v>36</v>
      </c>
    </row>
    <row r="55" spans="1:14" ht="63" customHeight="1" x14ac:dyDescent="0.3">
      <c r="A55" s="185"/>
      <c r="B55" s="191"/>
      <c r="C55" s="181"/>
      <c r="D55" s="96" t="s">
        <v>224</v>
      </c>
      <c r="E55" s="96" t="s">
        <v>219</v>
      </c>
      <c r="F55" s="82" t="s">
        <v>221</v>
      </c>
      <c r="G55" s="219" t="s">
        <v>104</v>
      </c>
      <c r="H55" s="96" t="s">
        <v>331</v>
      </c>
      <c r="I55" s="97">
        <v>0</v>
      </c>
      <c r="J55" s="97"/>
      <c r="K55" s="72"/>
      <c r="L55" s="72" t="s">
        <v>16</v>
      </c>
      <c r="M55" s="72"/>
      <c r="N55" s="73" t="s">
        <v>36</v>
      </c>
    </row>
    <row r="56" spans="1:14" ht="38.549999999999997" customHeight="1" x14ac:dyDescent="0.3">
      <c r="A56" s="185"/>
      <c r="B56" s="191"/>
      <c r="C56" s="181"/>
      <c r="D56" s="96" t="s">
        <v>225</v>
      </c>
      <c r="E56" s="96" t="s">
        <v>226</v>
      </c>
      <c r="F56" s="96" t="s">
        <v>227</v>
      </c>
      <c r="G56" s="96" t="s">
        <v>104</v>
      </c>
      <c r="H56" s="96" t="s">
        <v>20</v>
      </c>
      <c r="I56" s="97">
        <v>0</v>
      </c>
      <c r="J56" s="97"/>
      <c r="K56" s="72"/>
      <c r="L56" s="72" t="s">
        <v>16</v>
      </c>
      <c r="M56" s="72"/>
      <c r="N56" s="73" t="s">
        <v>36</v>
      </c>
    </row>
    <row r="57" spans="1:14" ht="46.95" customHeight="1" x14ac:dyDescent="0.3">
      <c r="A57" s="185"/>
      <c r="B57" s="191"/>
      <c r="C57" s="190"/>
      <c r="D57" s="96" t="s">
        <v>105</v>
      </c>
      <c r="E57" s="96" t="s">
        <v>228</v>
      </c>
      <c r="F57" s="96" t="s">
        <v>229</v>
      </c>
      <c r="G57" s="96" t="s">
        <v>104</v>
      </c>
      <c r="H57" s="96" t="s">
        <v>28</v>
      </c>
      <c r="I57" s="97">
        <v>0</v>
      </c>
      <c r="J57" s="97"/>
      <c r="K57" s="72"/>
      <c r="L57" s="72" t="s">
        <v>16</v>
      </c>
      <c r="M57" s="72"/>
      <c r="N57" s="73" t="s">
        <v>36</v>
      </c>
    </row>
    <row r="58" spans="1:14" ht="34.049999999999997" customHeight="1" x14ac:dyDescent="0.3">
      <c r="A58" s="185"/>
      <c r="B58" s="191"/>
      <c r="C58" s="62" t="s">
        <v>38</v>
      </c>
      <c r="D58" s="99" t="s">
        <v>230</v>
      </c>
      <c r="E58" s="106" t="s">
        <v>232</v>
      </c>
      <c r="F58" s="106" t="s">
        <v>231</v>
      </c>
      <c r="G58" s="106" t="s">
        <v>124</v>
      </c>
      <c r="H58" s="10" t="s">
        <v>20</v>
      </c>
      <c r="I58" s="10">
        <v>0</v>
      </c>
      <c r="J58" s="10"/>
      <c r="K58" s="10"/>
      <c r="L58" s="10" t="s">
        <v>16</v>
      </c>
      <c r="M58" s="10" t="s">
        <v>16</v>
      </c>
      <c r="N58" s="73" t="s">
        <v>36</v>
      </c>
    </row>
    <row r="59" spans="1:14" ht="28.2" customHeight="1" x14ac:dyDescent="0.3">
      <c r="A59" s="39"/>
      <c r="B59" s="3"/>
      <c r="C59" s="3"/>
      <c r="D59" s="3" t="s">
        <v>49</v>
      </c>
      <c r="E59" s="3"/>
      <c r="F59" s="3"/>
      <c r="G59" s="3"/>
      <c r="H59" s="3"/>
      <c r="I59" s="29">
        <f>I36+I37+I38+I40+I39+I41+I42+I43+I44+I45+I46+I47+I48+I49+I50+I51+I52+I53+I54+I55+I56+I57+I58</f>
        <v>41.399999999999991</v>
      </c>
      <c r="J59" s="3"/>
      <c r="K59" s="3"/>
      <c r="L59" s="3"/>
      <c r="M59" s="3"/>
      <c r="N59" s="34"/>
    </row>
    <row r="60" spans="1:14" ht="30.6" x14ac:dyDescent="0.3">
      <c r="A60" s="139" t="s">
        <v>42</v>
      </c>
      <c r="B60" s="140" t="s">
        <v>43</v>
      </c>
      <c r="C60" s="124" t="s">
        <v>44</v>
      </c>
      <c r="D60" s="107" t="s">
        <v>335</v>
      </c>
      <c r="E60" s="71" t="s">
        <v>234</v>
      </c>
      <c r="F60" s="99" t="s">
        <v>235</v>
      </c>
      <c r="G60" s="99" t="s">
        <v>236</v>
      </c>
      <c r="H60" s="72" t="s">
        <v>237</v>
      </c>
      <c r="I60" s="72">
        <v>0</v>
      </c>
      <c r="J60" s="72" t="s">
        <v>16</v>
      </c>
      <c r="K60" s="72" t="s">
        <v>16</v>
      </c>
      <c r="L60" s="72"/>
      <c r="M60" s="72"/>
      <c r="N60" s="73" t="s">
        <v>36</v>
      </c>
    </row>
    <row r="61" spans="1:14" ht="71.400000000000006" x14ac:dyDescent="0.3">
      <c r="A61" s="139"/>
      <c r="B61" s="141"/>
      <c r="C61" s="162"/>
      <c r="D61" s="108" t="s">
        <v>281</v>
      </c>
      <c r="E61" s="108" t="s">
        <v>282</v>
      </c>
      <c r="F61" s="108" t="s">
        <v>263</v>
      </c>
      <c r="G61" s="108" t="s">
        <v>264</v>
      </c>
      <c r="H61" s="108" t="s">
        <v>262</v>
      </c>
      <c r="I61" s="109">
        <v>10</v>
      </c>
      <c r="J61" s="72"/>
      <c r="K61" s="10"/>
      <c r="L61" s="72" t="s">
        <v>16</v>
      </c>
      <c r="M61" s="72"/>
      <c r="N61" s="73" t="s">
        <v>36</v>
      </c>
    </row>
    <row r="62" spans="1:14" ht="20.399999999999999" x14ac:dyDescent="0.3">
      <c r="A62" s="139"/>
      <c r="B62" s="141"/>
      <c r="C62" s="162"/>
      <c r="D62" s="108" t="s">
        <v>291</v>
      </c>
      <c r="E62" s="108" t="s">
        <v>292</v>
      </c>
      <c r="F62" s="108" t="s">
        <v>293</v>
      </c>
      <c r="G62" s="108" t="s">
        <v>294</v>
      </c>
      <c r="H62" s="108" t="s">
        <v>262</v>
      </c>
      <c r="I62" s="109">
        <v>0</v>
      </c>
      <c r="J62" s="72"/>
      <c r="K62" s="10" t="s">
        <v>16</v>
      </c>
      <c r="L62" s="72"/>
      <c r="M62" s="72"/>
      <c r="N62" s="73" t="s">
        <v>36</v>
      </c>
    </row>
    <row r="63" spans="1:14" ht="24.45" customHeight="1" x14ac:dyDescent="0.3">
      <c r="A63" s="139"/>
      <c r="B63" s="141"/>
      <c r="C63" s="162"/>
      <c r="D63" s="108" t="s">
        <v>336</v>
      </c>
      <c r="E63" s="108" t="s">
        <v>338</v>
      </c>
      <c r="F63" s="108" t="s">
        <v>233</v>
      </c>
      <c r="G63" s="108" t="s">
        <v>123</v>
      </c>
      <c r="H63" s="108" t="s">
        <v>262</v>
      </c>
      <c r="I63" s="72">
        <v>25</v>
      </c>
      <c r="J63" s="72"/>
      <c r="K63" s="72" t="s">
        <v>16</v>
      </c>
      <c r="L63" s="72"/>
      <c r="M63" s="72"/>
      <c r="N63" s="73" t="s">
        <v>19</v>
      </c>
    </row>
    <row r="64" spans="1:14" ht="23.55" customHeight="1" x14ac:dyDescent="0.3">
      <c r="A64" s="139"/>
      <c r="B64" s="141"/>
      <c r="C64" s="162"/>
      <c r="D64" s="108" t="s">
        <v>337</v>
      </c>
      <c r="E64" s="108" t="s">
        <v>339</v>
      </c>
      <c r="F64" s="108" t="s">
        <v>233</v>
      </c>
      <c r="G64" s="108" t="s">
        <v>123</v>
      </c>
      <c r="H64" s="108" t="s">
        <v>262</v>
      </c>
      <c r="I64" s="72">
        <v>25</v>
      </c>
      <c r="J64" s="72"/>
      <c r="K64" s="72"/>
      <c r="L64" s="72"/>
      <c r="M64" s="72" t="s">
        <v>16</v>
      </c>
      <c r="N64" s="73" t="s">
        <v>36</v>
      </c>
    </row>
    <row r="65" spans="1:14" ht="61.2" x14ac:dyDescent="0.3">
      <c r="A65" s="139"/>
      <c r="B65" s="141"/>
      <c r="C65" s="162"/>
      <c r="D65" s="99" t="s">
        <v>283</v>
      </c>
      <c r="E65" s="108" t="s">
        <v>284</v>
      </c>
      <c r="F65" s="108" t="s">
        <v>266</v>
      </c>
      <c r="G65" s="108" t="s">
        <v>267</v>
      </c>
      <c r="H65" s="108" t="s">
        <v>262</v>
      </c>
      <c r="I65" s="72">
        <v>0</v>
      </c>
      <c r="J65" s="72"/>
      <c r="K65" s="72"/>
      <c r="L65" s="72" t="s">
        <v>16</v>
      </c>
      <c r="M65" s="72" t="s">
        <v>16</v>
      </c>
      <c r="N65" s="73" t="s">
        <v>36</v>
      </c>
    </row>
    <row r="66" spans="1:14" ht="20.399999999999999" x14ac:dyDescent="0.3">
      <c r="A66" s="139"/>
      <c r="B66" s="141"/>
      <c r="C66" s="162"/>
      <c r="D66" s="71" t="s">
        <v>238</v>
      </c>
      <c r="E66" s="108" t="s">
        <v>268</v>
      </c>
      <c r="F66" s="108" t="s">
        <v>269</v>
      </c>
      <c r="G66" s="108" t="s">
        <v>265</v>
      </c>
      <c r="H66" s="108" t="s">
        <v>262</v>
      </c>
      <c r="I66" s="72">
        <v>0</v>
      </c>
      <c r="J66" s="72" t="s">
        <v>16</v>
      </c>
      <c r="K66" s="72" t="s">
        <v>16</v>
      </c>
      <c r="L66" s="72" t="s">
        <v>16</v>
      </c>
      <c r="M66" s="72" t="s">
        <v>16</v>
      </c>
      <c r="N66" s="73" t="s">
        <v>36</v>
      </c>
    </row>
    <row r="67" spans="1:14" ht="30.6" x14ac:dyDescent="0.3">
      <c r="A67" s="139"/>
      <c r="B67" s="205"/>
      <c r="C67" s="125"/>
      <c r="D67" s="71" t="s">
        <v>239</v>
      </c>
      <c r="E67" s="108" t="s">
        <v>270</v>
      </c>
      <c r="F67" s="108" t="s">
        <v>271</v>
      </c>
      <c r="G67" s="108" t="s">
        <v>272</v>
      </c>
      <c r="H67" s="108" t="s">
        <v>262</v>
      </c>
      <c r="I67" s="72">
        <v>0</v>
      </c>
      <c r="J67" s="72" t="s">
        <v>16</v>
      </c>
      <c r="K67" s="72" t="s">
        <v>16</v>
      </c>
      <c r="L67" s="72" t="s">
        <v>16</v>
      </c>
      <c r="M67" s="72" t="s">
        <v>16</v>
      </c>
      <c r="N67" s="73" t="s">
        <v>36</v>
      </c>
    </row>
    <row r="68" spans="1:14" ht="30.6" x14ac:dyDescent="0.3">
      <c r="A68" s="139"/>
      <c r="B68" s="108" t="s">
        <v>46</v>
      </c>
      <c r="C68" s="108" t="s">
        <v>47</v>
      </c>
      <c r="D68" s="108" t="s">
        <v>188</v>
      </c>
      <c r="E68" s="108" t="s">
        <v>48</v>
      </c>
      <c r="F68" s="108" t="s">
        <v>273</v>
      </c>
      <c r="G68" s="108" t="s">
        <v>101</v>
      </c>
      <c r="H68" s="108" t="s">
        <v>45</v>
      </c>
      <c r="I68" s="110">
        <v>0</v>
      </c>
      <c r="J68" s="108"/>
      <c r="K68" s="108"/>
      <c r="L68" s="110" t="s">
        <v>16</v>
      </c>
      <c r="M68" s="110" t="s">
        <v>16</v>
      </c>
      <c r="N68" s="111" t="s">
        <v>36</v>
      </c>
    </row>
    <row r="69" spans="1:14" ht="27" customHeight="1" x14ac:dyDescent="0.3">
      <c r="A69" s="40"/>
      <c r="B69" s="11"/>
      <c r="C69" s="11"/>
      <c r="D69" s="11" t="s">
        <v>301</v>
      </c>
      <c r="E69" s="11"/>
      <c r="F69" s="11"/>
      <c r="G69" s="11"/>
      <c r="H69" s="11"/>
      <c r="I69" s="26">
        <f>I60+I61+I62+I64+I65+I66+I67+I68+I63</f>
        <v>60</v>
      </c>
      <c r="J69" s="11"/>
      <c r="K69" s="11"/>
      <c r="L69" s="11"/>
      <c r="M69" s="11"/>
      <c r="N69" s="41"/>
    </row>
    <row r="70" spans="1:14" x14ac:dyDescent="0.3">
      <c r="A70" s="203" t="s">
        <v>342</v>
      </c>
      <c r="B70" s="181" t="s">
        <v>302</v>
      </c>
      <c r="C70" s="146" t="s">
        <v>303</v>
      </c>
      <c r="D70" s="158" t="s">
        <v>340</v>
      </c>
      <c r="E70" s="158" t="s">
        <v>285</v>
      </c>
      <c r="F70" s="158" t="s">
        <v>241</v>
      </c>
      <c r="G70" s="124" t="s">
        <v>240</v>
      </c>
      <c r="H70" s="160" t="s">
        <v>242</v>
      </c>
      <c r="I70" s="160">
        <v>12</v>
      </c>
      <c r="J70" s="124" t="s">
        <v>16</v>
      </c>
      <c r="K70" s="124"/>
      <c r="L70" s="124"/>
      <c r="M70" s="124"/>
      <c r="N70" s="155" t="s">
        <v>304</v>
      </c>
    </row>
    <row r="71" spans="1:14" x14ac:dyDescent="0.3">
      <c r="A71" s="203"/>
      <c r="B71" s="181"/>
      <c r="C71" s="146"/>
      <c r="D71" s="164"/>
      <c r="E71" s="164"/>
      <c r="F71" s="164"/>
      <c r="G71" s="162"/>
      <c r="H71" s="163"/>
      <c r="I71" s="163"/>
      <c r="J71" s="162"/>
      <c r="K71" s="162"/>
      <c r="L71" s="162"/>
      <c r="M71" s="162"/>
      <c r="N71" s="157"/>
    </row>
    <row r="72" spans="1:14" x14ac:dyDescent="0.3">
      <c r="A72" s="203"/>
      <c r="B72" s="181"/>
      <c r="C72" s="146"/>
      <c r="D72" s="159"/>
      <c r="E72" s="159"/>
      <c r="F72" s="159"/>
      <c r="G72" s="125"/>
      <c r="H72" s="161"/>
      <c r="I72" s="161"/>
      <c r="J72" s="125"/>
      <c r="K72" s="125"/>
      <c r="L72" s="125"/>
      <c r="M72" s="125"/>
      <c r="N72" s="156"/>
    </row>
    <row r="73" spans="1:14" ht="51" x14ac:dyDescent="0.3">
      <c r="A73" s="203"/>
      <c r="B73" s="181"/>
      <c r="C73" s="146"/>
      <c r="D73" s="71" t="s">
        <v>334</v>
      </c>
      <c r="E73" s="71"/>
      <c r="F73" s="112"/>
      <c r="G73" s="71"/>
      <c r="H73" s="72" t="s">
        <v>118</v>
      </c>
      <c r="I73" s="72">
        <v>6</v>
      </c>
      <c r="J73" s="72"/>
      <c r="K73" s="72" t="s">
        <v>16</v>
      </c>
      <c r="L73" s="110"/>
      <c r="M73" s="110"/>
      <c r="N73" s="73" t="s">
        <v>36</v>
      </c>
    </row>
    <row r="74" spans="1:14" ht="51" x14ac:dyDescent="0.3">
      <c r="A74" s="203"/>
      <c r="B74" s="181"/>
      <c r="C74" s="146"/>
      <c r="D74" s="71" t="s">
        <v>333</v>
      </c>
      <c r="E74" s="71"/>
      <c r="F74" s="112"/>
      <c r="G74" s="71"/>
      <c r="H74" s="72"/>
      <c r="I74" s="72">
        <v>6</v>
      </c>
      <c r="J74" s="72"/>
      <c r="K74" s="72"/>
      <c r="L74" s="110" t="s">
        <v>16</v>
      </c>
      <c r="M74" s="110"/>
      <c r="N74" s="73" t="s">
        <v>36</v>
      </c>
    </row>
    <row r="75" spans="1:14" ht="40.799999999999997" x14ac:dyDescent="0.3">
      <c r="A75" s="203"/>
      <c r="B75" s="181"/>
      <c r="C75" s="146"/>
      <c r="D75" s="71" t="s">
        <v>332</v>
      </c>
      <c r="E75" s="71"/>
      <c r="F75" s="71"/>
      <c r="G75" s="71"/>
      <c r="H75" s="72"/>
      <c r="I75" s="72">
        <v>6</v>
      </c>
      <c r="J75" s="72"/>
      <c r="K75" s="110" t="s">
        <v>16</v>
      </c>
      <c r="L75" s="110"/>
      <c r="M75" s="110" t="s">
        <v>16</v>
      </c>
      <c r="N75" s="73" t="s">
        <v>36</v>
      </c>
    </row>
    <row r="76" spans="1:14" x14ac:dyDescent="0.3">
      <c r="A76" s="203"/>
      <c r="B76" s="181"/>
      <c r="C76" s="146"/>
      <c r="D76" s="158" t="s">
        <v>286</v>
      </c>
      <c r="E76" s="158" t="s">
        <v>287</v>
      </c>
      <c r="F76" s="160" t="s">
        <v>201</v>
      </c>
      <c r="G76" s="160" t="s">
        <v>123</v>
      </c>
      <c r="H76" s="160" t="s">
        <v>50</v>
      </c>
      <c r="I76" s="160">
        <v>6</v>
      </c>
      <c r="J76" s="160" t="s">
        <v>16</v>
      </c>
      <c r="K76" s="160"/>
      <c r="L76" s="160"/>
      <c r="M76" s="160"/>
      <c r="N76" s="176" t="s">
        <v>36</v>
      </c>
    </row>
    <row r="77" spans="1:14" x14ac:dyDescent="0.3">
      <c r="A77" s="204"/>
      <c r="B77" s="190"/>
      <c r="C77" s="133"/>
      <c r="D77" s="159"/>
      <c r="E77" s="159"/>
      <c r="F77" s="161"/>
      <c r="G77" s="161"/>
      <c r="H77" s="161"/>
      <c r="I77" s="161"/>
      <c r="J77" s="161"/>
      <c r="K77" s="161"/>
      <c r="L77" s="161"/>
      <c r="M77" s="161"/>
      <c r="N77" s="177"/>
    </row>
    <row r="78" spans="1:14" ht="28.8" customHeight="1" x14ac:dyDescent="0.3">
      <c r="A78" s="42"/>
      <c r="B78" s="13"/>
      <c r="C78" s="13"/>
      <c r="D78" s="13" t="s">
        <v>343</v>
      </c>
      <c r="E78" s="13"/>
      <c r="F78" s="12"/>
      <c r="G78" s="12"/>
      <c r="H78" s="12"/>
      <c r="I78" s="3">
        <f>I70+I73+I74+I75+I76</f>
        <v>36</v>
      </c>
      <c r="J78" s="12"/>
      <c r="K78" s="12"/>
      <c r="L78" s="12"/>
      <c r="M78" s="12"/>
      <c r="N78" s="43"/>
    </row>
    <row r="79" spans="1:14" ht="20.399999999999999" x14ac:dyDescent="0.3">
      <c r="A79" s="178" t="s">
        <v>344</v>
      </c>
      <c r="B79" s="180" t="s">
        <v>274</v>
      </c>
      <c r="C79" s="160" t="s">
        <v>51</v>
      </c>
      <c r="D79" s="113" t="s">
        <v>243</v>
      </c>
      <c r="E79" s="106" t="s">
        <v>52</v>
      </c>
      <c r="F79" s="106" t="s">
        <v>246</v>
      </c>
      <c r="G79" s="106" t="s">
        <v>252</v>
      </c>
      <c r="H79" s="10" t="s">
        <v>256</v>
      </c>
      <c r="I79" s="72">
        <v>81</v>
      </c>
      <c r="J79" s="10" t="s">
        <v>16</v>
      </c>
      <c r="K79" s="10" t="s">
        <v>16</v>
      </c>
      <c r="L79" s="10" t="s">
        <v>16</v>
      </c>
      <c r="M79" s="10" t="s">
        <v>16</v>
      </c>
      <c r="N79" s="114" t="s">
        <v>36</v>
      </c>
    </row>
    <row r="80" spans="1:14" ht="40.799999999999997" x14ac:dyDescent="0.3">
      <c r="A80" s="179"/>
      <c r="B80" s="181"/>
      <c r="C80" s="163"/>
      <c r="D80" s="113" t="s">
        <v>53</v>
      </c>
      <c r="E80" s="106" t="s">
        <v>247</v>
      </c>
      <c r="F80" s="106" t="s">
        <v>248</v>
      </c>
      <c r="G80" s="106" t="s">
        <v>253</v>
      </c>
      <c r="H80" s="10" t="s">
        <v>256</v>
      </c>
      <c r="I80" s="10">
        <v>12</v>
      </c>
      <c r="J80" s="10" t="s">
        <v>16</v>
      </c>
      <c r="K80" s="10" t="s">
        <v>16</v>
      </c>
      <c r="L80" s="10" t="s">
        <v>16</v>
      </c>
      <c r="M80" s="10" t="s">
        <v>16</v>
      </c>
      <c r="N80" s="114" t="s">
        <v>36</v>
      </c>
    </row>
    <row r="81" spans="1:14" ht="20.399999999999999" x14ac:dyDescent="0.3">
      <c r="A81" s="179"/>
      <c r="B81" s="181"/>
      <c r="C81" s="163"/>
      <c r="D81" s="113" t="s">
        <v>54</v>
      </c>
      <c r="E81" s="106" t="s">
        <v>55</v>
      </c>
      <c r="F81" s="106" t="s">
        <v>249</v>
      </c>
      <c r="G81" s="106" t="s">
        <v>254</v>
      </c>
      <c r="H81" s="10" t="s">
        <v>256</v>
      </c>
      <c r="I81" s="10">
        <v>10</v>
      </c>
      <c r="J81" s="10" t="s">
        <v>16</v>
      </c>
      <c r="K81" s="10" t="s">
        <v>16</v>
      </c>
      <c r="L81" s="10" t="s">
        <v>16</v>
      </c>
      <c r="M81" s="10" t="s">
        <v>16</v>
      </c>
      <c r="N81" s="114" t="s">
        <v>36</v>
      </c>
    </row>
    <row r="82" spans="1:14" x14ac:dyDescent="0.3">
      <c r="A82" s="179"/>
      <c r="B82" s="181"/>
      <c r="C82" s="163"/>
      <c r="D82" s="182" t="s">
        <v>245</v>
      </c>
      <c r="E82" s="182" t="s">
        <v>56</v>
      </c>
      <c r="F82" s="182" t="s">
        <v>250</v>
      </c>
      <c r="G82" s="182" t="s">
        <v>255</v>
      </c>
      <c r="H82" s="160" t="s">
        <v>256</v>
      </c>
      <c r="I82" s="160">
        <v>2.2000000000000002</v>
      </c>
      <c r="J82" s="160" t="s">
        <v>16</v>
      </c>
      <c r="K82" s="160" t="s">
        <v>16</v>
      </c>
      <c r="L82" s="160" t="s">
        <v>16</v>
      </c>
      <c r="M82" s="160" t="s">
        <v>16</v>
      </c>
      <c r="N82" s="155" t="s">
        <v>36</v>
      </c>
    </row>
    <row r="83" spans="1:14" x14ac:dyDescent="0.3">
      <c r="A83" s="179"/>
      <c r="B83" s="181"/>
      <c r="C83" s="163"/>
      <c r="D83" s="183"/>
      <c r="E83" s="183"/>
      <c r="F83" s="183"/>
      <c r="G83" s="183"/>
      <c r="H83" s="161"/>
      <c r="I83" s="161"/>
      <c r="J83" s="161"/>
      <c r="K83" s="161"/>
      <c r="L83" s="161"/>
      <c r="M83" s="161"/>
      <c r="N83" s="156"/>
    </row>
    <row r="84" spans="1:14" ht="20.399999999999999" x14ac:dyDescent="0.3">
      <c r="A84" s="179"/>
      <c r="B84" s="181"/>
      <c r="C84" s="163"/>
      <c r="D84" s="113" t="s">
        <v>244</v>
      </c>
      <c r="E84" s="106" t="s">
        <v>57</v>
      </c>
      <c r="F84" s="106" t="s">
        <v>251</v>
      </c>
      <c r="G84" s="106" t="s">
        <v>255</v>
      </c>
      <c r="H84" s="10" t="s">
        <v>256</v>
      </c>
      <c r="I84" s="10">
        <v>9</v>
      </c>
      <c r="J84" s="10" t="s">
        <v>16</v>
      </c>
      <c r="K84" s="10" t="s">
        <v>16</v>
      </c>
      <c r="L84" s="10" t="s">
        <v>16</v>
      </c>
      <c r="M84" s="10" t="s">
        <v>16</v>
      </c>
      <c r="N84" s="73" t="s">
        <v>36</v>
      </c>
    </row>
    <row r="85" spans="1:14" ht="34.200000000000003" customHeight="1" x14ac:dyDescent="0.3">
      <c r="A85" s="44"/>
      <c r="B85" s="13"/>
      <c r="C85" s="13"/>
      <c r="D85" s="13" t="s">
        <v>58</v>
      </c>
      <c r="E85" s="13"/>
      <c r="F85" s="13"/>
      <c r="G85" s="13"/>
      <c r="H85" s="13"/>
      <c r="I85" s="3">
        <f>I79+I80+I81+I82+I84</f>
        <v>114.2</v>
      </c>
      <c r="J85" s="13"/>
      <c r="K85" s="13"/>
      <c r="L85" s="13"/>
      <c r="M85" s="13"/>
      <c r="N85" s="45"/>
    </row>
    <row r="86" spans="1:14" x14ac:dyDescent="0.3">
      <c r="A86" s="46"/>
      <c r="B86" s="115"/>
      <c r="C86" s="103"/>
      <c r="D86" s="102"/>
      <c r="E86" s="10"/>
      <c r="F86" s="10"/>
      <c r="G86" s="10"/>
      <c r="H86" s="103"/>
      <c r="I86" s="116"/>
      <c r="J86" s="103"/>
      <c r="K86" s="103"/>
      <c r="L86" s="103"/>
      <c r="M86" s="103"/>
      <c r="N86" s="95"/>
    </row>
    <row r="87" spans="1:14" ht="30" customHeight="1" x14ac:dyDescent="0.3">
      <c r="A87" s="47" t="s">
        <v>59</v>
      </c>
      <c r="B87" s="15"/>
      <c r="C87" s="15"/>
      <c r="D87" s="16"/>
      <c r="E87" s="10"/>
      <c r="F87" s="10"/>
      <c r="G87" s="10"/>
      <c r="H87" s="14"/>
      <c r="I87" s="30">
        <f>I10+I24+I31+I35+I59+I69+I78+I85</f>
        <v>423.63</v>
      </c>
      <c r="J87" s="14"/>
      <c r="K87" s="14"/>
      <c r="L87" s="14"/>
      <c r="M87" s="14"/>
      <c r="N87" s="48"/>
    </row>
    <row r="88" spans="1:14" ht="31.2" customHeight="1" x14ac:dyDescent="0.3">
      <c r="A88" s="49" t="s">
        <v>60</v>
      </c>
      <c r="B88" s="9"/>
      <c r="C88" s="9"/>
      <c r="D88" s="17"/>
      <c r="E88" s="6"/>
      <c r="F88" s="6"/>
      <c r="G88" s="6"/>
      <c r="H88" s="8"/>
      <c r="I88" s="8"/>
      <c r="J88" s="172"/>
      <c r="K88" s="172"/>
      <c r="L88" s="172"/>
      <c r="M88" s="172"/>
      <c r="N88" s="173"/>
    </row>
    <row r="89" spans="1:14" ht="22.2" customHeight="1" x14ac:dyDescent="0.3">
      <c r="A89" s="50" t="s">
        <v>36</v>
      </c>
      <c r="B89" s="18"/>
      <c r="C89" s="18"/>
      <c r="D89" s="19"/>
      <c r="E89" s="6"/>
      <c r="F89" s="6"/>
      <c r="G89" s="6"/>
      <c r="H89" s="68">
        <v>0.6</v>
      </c>
      <c r="I89" s="66">
        <f>I7+I8+I9+I11+I12+I14+I16+I17+I18+I19+I20+I21+I22+I25+I26+I27+I30+I32+I33+I34+I36+I37+I38+I39+I40+I41+I42+I43+I44+I46+I47+I48+I49+I50+I51+I52+I53+I54+I55+I56+I57+I58+I60+I61+I62+I64+I65+I66+I67+I68+I73+I74+I75+I76+I79+I80+I81+I82+I84</f>
        <v>256.63</v>
      </c>
      <c r="J89" s="174"/>
      <c r="K89" s="174"/>
      <c r="L89" s="174"/>
      <c r="M89" s="174"/>
      <c r="N89" s="175"/>
    </row>
    <row r="90" spans="1:14" ht="26.4" customHeight="1" x14ac:dyDescent="0.3">
      <c r="A90" s="49" t="s">
        <v>19</v>
      </c>
      <c r="B90" s="9"/>
      <c r="C90" s="9"/>
      <c r="D90" s="17"/>
      <c r="E90" s="6"/>
      <c r="F90" s="6"/>
      <c r="G90" s="6"/>
      <c r="H90" s="68">
        <v>0.158</v>
      </c>
      <c r="I90" s="67">
        <f>I28+I45+I63+I70</f>
        <v>67</v>
      </c>
      <c r="J90" s="172"/>
      <c r="K90" s="172"/>
      <c r="L90" s="172"/>
      <c r="M90" s="172"/>
      <c r="N90" s="173"/>
    </row>
    <row r="91" spans="1:14" ht="25.8" customHeight="1" x14ac:dyDescent="0.3">
      <c r="A91" s="52" t="s">
        <v>61</v>
      </c>
      <c r="B91" s="20"/>
      <c r="C91" s="20"/>
      <c r="D91" s="21"/>
      <c r="E91" s="6"/>
      <c r="F91" s="6"/>
      <c r="G91" s="6"/>
      <c r="H91" s="68">
        <v>0</v>
      </c>
      <c r="I91" s="14">
        <f>0</f>
        <v>0</v>
      </c>
      <c r="J91" s="174"/>
      <c r="K91" s="174"/>
      <c r="L91" s="174"/>
      <c r="M91" s="174"/>
      <c r="N91" s="175"/>
    </row>
    <row r="92" spans="1:14" ht="21" customHeight="1" x14ac:dyDescent="0.3">
      <c r="A92" s="52" t="s">
        <v>33</v>
      </c>
      <c r="B92" s="20"/>
      <c r="C92" s="20"/>
      <c r="D92" s="21"/>
      <c r="E92" s="6"/>
      <c r="F92" s="6"/>
      <c r="G92" s="6"/>
      <c r="H92" s="68">
        <v>0.23580000000000001</v>
      </c>
      <c r="I92" s="14">
        <f>I29</f>
        <v>100</v>
      </c>
      <c r="J92" s="7"/>
      <c r="K92" s="7"/>
      <c r="L92" s="7"/>
      <c r="M92" s="7"/>
      <c r="N92" s="51"/>
    </row>
    <row r="93" spans="1:14" x14ac:dyDescent="0.3">
      <c r="A93" s="49" t="s">
        <v>62</v>
      </c>
      <c r="B93" s="9"/>
      <c r="C93" s="9"/>
      <c r="D93" s="17"/>
      <c r="E93" s="2"/>
      <c r="F93" s="2"/>
      <c r="G93" s="2"/>
      <c r="H93" s="69">
        <v>1</v>
      </c>
      <c r="I93" s="67">
        <f>I89+I90+I91+I92</f>
        <v>423.63</v>
      </c>
      <c r="J93" s="172"/>
      <c r="K93" s="172"/>
      <c r="L93" s="172"/>
      <c r="M93" s="172"/>
      <c r="N93" s="173"/>
    </row>
    <row r="94" spans="1:14" x14ac:dyDescent="0.3">
      <c r="A94" s="53"/>
      <c r="B94" s="22"/>
      <c r="C94" s="22"/>
      <c r="D94" s="5"/>
      <c r="E94" s="5"/>
      <c r="F94" s="5"/>
      <c r="G94" s="5"/>
      <c r="H94" s="7"/>
      <c r="I94" s="7"/>
      <c r="J94" s="4"/>
      <c r="K94" s="4"/>
      <c r="L94" s="4"/>
      <c r="M94" s="4"/>
      <c r="N94" s="38"/>
    </row>
    <row r="95" spans="1:14" x14ac:dyDescent="0.3">
      <c r="A95" s="54"/>
      <c r="B95" s="23"/>
      <c r="C95" s="23"/>
      <c r="D95" s="23"/>
      <c r="E95" s="23"/>
      <c r="F95" s="23"/>
      <c r="G95" s="23"/>
      <c r="H95" s="7"/>
      <c r="I95" s="7"/>
      <c r="J95" s="4"/>
      <c r="K95" s="4"/>
      <c r="L95" s="4"/>
      <c r="M95" s="4"/>
      <c r="N95" s="38" t="s">
        <v>346</v>
      </c>
    </row>
    <row r="96" spans="1:14" x14ac:dyDescent="0.3">
      <c r="A96" s="55" t="s">
        <v>63</v>
      </c>
      <c r="B96" s="23"/>
      <c r="C96" s="23"/>
      <c r="D96" s="23"/>
      <c r="E96" s="24"/>
      <c r="F96" s="24"/>
      <c r="G96" s="24"/>
      <c r="H96" s="7"/>
      <c r="I96" s="7"/>
      <c r="J96" s="4"/>
      <c r="K96" s="4"/>
      <c r="L96" s="4"/>
      <c r="M96" s="4"/>
      <c r="N96" s="38"/>
    </row>
    <row r="97" spans="1:14" x14ac:dyDescent="0.3">
      <c r="A97" s="55"/>
      <c r="B97" s="23" t="s">
        <v>64</v>
      </c>
      <c r="C97" s="23" t="s">
        <v>65</v>
      </c>
      <c r="D97" s="23"/>
      <c r="E97" s="24"/>
      <c r="F97" s="24"/>
      <c r="G97" s="24"/>
      <c r="H97" s="7"/>
      <c r="I97" s="25"/>
      <c r="J97" s="25" t="s">
        <v>66</v>
      </c>
      <c r="K97" s="25"/>
      <c r="L97" s="25"/>
      <c r="M97" s="25"/>
      <c r="N97" s="51"/>
    </row>
    <row r="98" spans="1:14" x14ac:dyDescent="0.3">
      <c r="A98" s="54"/>
      <c r="B98" s="23" t="s">
        <v>67</v>
      </c>
      <c r="C98" s="23" t="s">
        <v>68</v>
      </c>
      <c r="D98" s="23"/>
      <c r="E98" s="24"/>
      <c r="F98" s="24"/>
      <c r="G98" s="24"/>
      <c r="H98" s="7"/>
      <c r="I98" s="25"/>
      <c r="J98" s="25"/>
      <c r="K98" s="25"/>
      <c r="L98" s="25"/>
      <c r="M98" s="25"/>
      <c r="N98" s="51"/>
    </row>
    <row r="99" spans="1:14" x14ac:dyDescent="0.3">
      <c r="A99" s="54"/>
      <c r="B99" s="23" t="s">
        <v>69</v>
      </c>
      <c r="C99" s="23" t="s">
        <v>70</v>
      </c>
      <c r="D99" s="23"/>
      <c r="E99" s="24"/>
      <c r="F99" s="24"/>
      <c r="G99" s="24"/>
      <c r="H99" s="7"/>
      <c r="I99" s="25"/>
      <c r="J99" s="25" t="s">
        <v>71</v>
      </c>
      <c r="K99" s="25"/>
      <c r="L99" s="25"/>
      <c r="M99" s="25"/>
      <c r="N99" s="51"/>
    </row>
    <row r="100" spans="1:14" x14ac:dyDescent="0.3">
      <c r="A100" s="54"/>
      <c r="B100" s="23" t="s">
        <v>72</v>
      </c>
      <c r="C100" s="23" t="s">
        <v>73</v>
      </c>
      <c r="D100" s="23"/>
      <c r="E100" s="24"/>
      <c r="F100" s="24"/>
      <c r="G100" s="24"/>
      <c r="H100" s="4"/>
      <c r="I100" s="194"/>
      <c r="J100" s="195"/>
      <c r="K100" s="195"/>
      <c r="L100" s="195"/>
      <c r="M100" s="196"/>
      <c r="N100" s="51"/>
    </row>
    <row r="101" spans="1:14" x14ac:dyDescent="0.3">
      <c r="A101" s="54"/>
      <c r="B101" s="23" t="s">
        <v>74</v>
      </c>
      <c r="C101" s="23" t="s">
        <v>75</v>
      </c>
      <c r="D101" s="23"/>
      <c r="E101" s="24"/>
      <c r="F101" s="24"/>
      <c r="G101" s="24"/>
      <c r="H101" s="4"/>
      <c r="I101" s="197"/>
      <c r="J101" s="198"/>
      <c r="K101" s="198"/>
      <c r="L101" s="198"/>
      <c r="M101" s="199"/>
      <c r="N101" s="51"/>
    </row>
    <row r="102" spans="1:14" x14ac:dyDescent="0.3">
      <c r="A102" s="54"/>
      <c r="B102" s="23" t="s">
        <v>76</v>
      </c>
      <c r="C102" s="23" t="s">
        <v>77</v>
      </c>
      <c r="D102" s="23"/>
      <c r="E102" s="23"/>
      <c r="F102" s="23"/>
      <c r="G102" s="23"/>
      <c r="H102" s="4"/>
      <c r="I102" s="197"/>
      <c r="J102" s="198"/>
      <c r="K102" s="198"/>
      <c r="L102" s="198"/>
      <c r="M102" s="199"/>
      <c r="N102" s="38"/>
    </row>
    <row r="103" spans="1:14" x14ac:dyDescent="0.3">
      <c r="A103" s="54"/>
      <c r="B103" s="23" t="s">
        <v>37</v>
      </c>
      <c r="C103" s="23" t="s">
        <v>78</v>
      </c>
      <c r="D103" s="23"/>
      <c r="E103" s="23"/>
      <c r="F103" s="23"/>
      <c r="G103" s="23"/>
      <c r="H103" s="4"/>
      <c r="I103" s="197"/>
      <c r="J103" s="198"/>
      <c r="K103" s="198"/>
      <c r="L103" s="198"/>
      <c r="M103" s="199"/>
      <c r="N103" s="38"/>
    </row>
    <row r="104" spans="1:14" x14ac:dyDescent="0.3">
      <c r="A104" s="54"/>
      <c r="B104" s="23" t="s">
        <v>79</v>
      </c>
      <c r="C104" s="23" t="s">
        <v>80</v>
      </c>
      <c r="D104" s="23"/>
      <c r="E104" s="23"/>
      <c r="F104" s="23"/>
      <c r="G104" s="23"/>
      <c r="H104" s="4"/>
      <c r="I104" s="200"/>
      <c r="J104" s="201"/>
      <c r="K104" s="201"/>
      <c r="L104" s="201"/>
      <c r="M104" s="202"/>
      <c r="N104" s="38"/>
    </row>
    <row r="105" spans="1:14" x14ac:dyDescent="0.3">
      <c r="A105" s="54"/>
      <c r="B105" s="23" t="s">
        <v>81</v>
      </c>
      <c r="C105" s="23" t="s">
        <v>82</v>
      </c>
      <c r="D105" s="23"/>
      <c r="E105" s="23"/>
      <c r="F105" s="23"/>
      <c r="G105" s="23"/>
      <c r="H105" s="165" t="s">
        <v>305</v>
      </c>
      <c r="I105" s="166"/>
      <c r="J105" s="166"/>
      <c r="K105" s="166"/>
      <c r="L105" s="166"/>
      <c r="M105" s="167"/>
      <c r="N105" s="38"/>
    </row>
    <row r="106" spans="1:14" x14ac:dyDescent="0.3">
      <c r="A106" s="54"/>
      <c r="B106" s="23" t="s">
        <v>83</v>
      </c>
      <c r="C106" s="23" t="s">
        <v>84</v>
      </c>
      <c r="D106" s="23"/>
      <c r="E106" s="23"/>
      <c r="F106" s="23"/>
      <c r="G106" s="23"/>
      <c r="H106" s="168" t="s">
        <v>85</v>
      </c>
      <c r="I106" s="169"/>
      <c r="J106" s="169"/>
      <c r="K106" s="169"/>
      <c r="L106" s="169"/>
      <c r="M106" s="170"/>
      <c r="N106" s="38"/>
    </row>
    <row r="107" spans="1:14" x14ac:dyDescent="0.3">
      <c r="A107" s="54"/>
      <c r="B107" s="23" t="s">
        <v>86</v>
      </c>
      <c r="C107" s="23" t="s">
        <v>87</v>
      </c>
      <c r="D107" s="23"/>
      <c r="E107" s="23"/>
      <c r="F107" s="23"/>
      <c r="G107" s="23"/>
      <c r="H107" s="4"/>
      <c r="I107" s="4"/>
      <c r="J107" s="4"/>
      <c r="K107" s="4"/>
      <c r="L107" s="4"/>
      <c r="M107" s="4"/>
      <c r="N107" s="38"/>
    </row>
    <row r="108" spans="1:14" ht="15" thickBot="1" x14ac:dyDescent="0.35">
      <c r="A108" s="56"/>
      <c r="B108" s="57"/>
      <c r="C108" s="57"/>
      <c r="D108" s="58"/>
      <c r="E108" s="58"/>
      <c r="F108" s="58"/>
      <c r="G108" s="58"/>
      <c r="H108" s="59"/>
      <c r="I108" s="60"/>
      <c r="J108" s="60"/>
      <c r="K108" s="60"/>
      <c r="L108" s="60"/>
      <c r="M108" s="60"/>
      <c r="N108" s="61"/>
    </row>
    <row r="109" spans="1:14" ht="15" thickTop="1" x14ac:dyDescent="0.3"/>
  </sheetData>
  <mergeCells count="119">
    <mergeCell ref="A25:A27"/>
    <mergeCell ref="B26:B27"/>
    <mergeCell ref="C26:C27"/>
    <mergeCell ref="C28:C30"/>
    <mergeCell ref="B28:B30"/>
    <mergeCell ref="C33:C34"/>
    <mergeCell ref="B33:B34"/>
    <mergeCell ref="A32:A34"/>
    <mergeCell ref="I100:M104"/>
    <mergeCell ref="F82:F83"/>
    <mergeCell ref="G82:G83"/>
    <mergeCell ref="M70:M72"/>
    <mergeCell ref="A70:A77"/>
    <mergeCell ref="B70:B77"/>
    <mergeCell ref="C70:C77"/>
    <mergeCell ref="A60:A68"/>
    <mergeCell ref="B60:B67"/>
    <mergeCell ref="C60:C67"/>
    <mergeCell ref="B36:B58"/>
    <mergeCell ref="A36:A58"/>
    <mergeCell ref="C36:C46"/>
    <mergeCell ref="C47:C57"/>
    <mergeCell ref="H105:M105"/>
    <mergeCell ref="H106:M106"/>
    <mergeCell ref="A1:N1"/>
    <mergeCell ref="C12:C15"/>
    <mergeCell ref="N82:N83"/>
    <mergeCell ref="J88:N88"/>
    <mergeCell ref="J89:N89"/>
    <mergeCell ref="J90:N90"/>
    <mergeCell ref="J91:N91"/>
    <mergeCell ref="J93:N93"/>
    <mergeCell ref="H82:H83"/>
    <mergeCell ref="I82:I83"/>
    <mergeCell ref="J82:J83"/>
    <mergeCell ref="K82:K83"/>
    <mergeCell ref="L82:L83"/>
    <mergeCell ref="M82:M83"/>
    <mergeCell ref="L76:L77"/>
    <mergeCell ref="M76:M77"/>
    <mergeCell ref="N76:N77"/>
    <mergeCell ref="A79:A84"/>
    <mergeCell ref="B79:B84"/>
    <mergeCell ref="C79:C84"/>
    <mergeCell ref="D82:D83"/>
    <mergeCell ref="E82:E83"/>
    <mergeCell ref="F14:F15"/>
    <mergeCell ref="G14:G15"/>
    <mergeCell ref="H14:H15"/>
    <mergeCell ref="I14:I15"/>
    <mergeCell ref="J14:J15"/>
    <mergeCell ref="K14:K15"/>
    <mergeCell ref="N70:N72"/>
    <mergeCell ref="D76:D77"/>
    <mergeCell ref="E76:E77"/>
    <mergeCell ref="F76:F77"/>
    <mergeCell ref="G76:G77"/>
    <mergeCell ref="H76:H77"/>
    <mergeCell ref="I76:I77"/>
    <mergeCell ref="J76:J77"/>
    <mergeCell ref="K76:K77"/>
    <mergeCell ref="G70:G72"/>
    <mergeCell ref="H70:H72"/>
    <mergeCell ref="I70:I72"/>
    <mergeCell ref="J70:J72"/>
    <mergeCell ref="K70:K72"/>
    <mergeCell ref="L70:L72"/>
    <mergeCell ref="D70:D72"/>
    <mergeCell ref="E70:E72"/>
    <mergeCell ref="F70:F72"/>
    <mergeCell ref="C16:C18"/>
    <mergeCell ref="D22:D23"/>
    <mergeCell ref="E22:E23"/>
    <mergeCell ref="F22:F23"/>
    <mergeCell ref="G22:G23"/>
    <mergeCell ref="H22:H23"/>
    <mergeCell ref="I22:I23"/>
    <mergeCell ref="D17:D18"/>
    <mergeCell ref="N22:N23"/>
    <mergeCell ref="I12:I13"/>
    <mergeCell ref="J12:J13"/>
    <mergeCell ref="K12:K13"/>
    <mergeCell ref="L12:L13"/>
    <mergeCell ref="M12:M13"/>
    <mergeCell ref="N12:N13"/>
    <mergeCell ref="A10:H10"/>
    <mergeCell ref="A11:A23"/>
    <mergeCell ref="B11:B23"/>
    <mergeCell ref="D12:D13"/>
    <mergeCell ref="E12:E13"/>
    <mergeCell ref="F12:F13"/>
    <mergeCell ref="G12:G13"/>
    <mergeCell ref="H12:H13"/>
    <mergeCell ref="D14:D15"/>
    <mergeCell ref="E14:E15"/>
    <mergeCell ref="C19:C23"/>
    <mergeCell ref="J22:J23"/>
    <mergeCell ref="K22:K23"/>
    <mergeCell ref="L22:L23"/>
    <mergeCell ref="M22:M23"/>
    <mergeCell ref="L14:L15"/>
    <mergeCell ref="M14:M15"/>
    <mergeCell ref="N14:N15"/>
    <mergeCell ref="J3:M5"/>
    <mergeCell ref="N3:N5"/>
    <mergeCell ref="A6:I6"/>
    <mergeCell ref="A7:A9"/>
    <mergeCell ref="B8:B9"/>
    <mergeCell ref="C8:C9"/>
    <mergeCell ref="A2:N2"/>
    <mergeCell ref="A3:A5"/>
    <mergeCell ref="B3:B5"/>
    <mergeCell ref="C3:C5"/>
    <mergeCell ref="D3:D5"/>
    <mergeCell ref="E3:E5"/>
    <mergeCell ref="F3:F5"/>
    <mergeCell ref="G3:G5"/>
    <mergeCell ref="H3:H5"/>
    <mergeCell ref="I3:I5"/>
  </mergeCells>
  <hyperlinks>
    <hyperlink ref="G56" r:id="rId1" display="http://www.itie.ml/" xr:uid="{477E80D8-73E2-4030-8497-360D16FA7FFD}"/>
  </hyperlinks>
  <pageMargins left="0.7" right="0.7" top="0.75" bottom="0.75" header="0.3" footer="0.3"/>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PTA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Envy</dc:creator>
  <cp:lastModifiedBy>DIAKITE Nouhoum</cp:lastModifiedBy>
  <cp:lastPrinted>2023-12-26T20:23:02Z</cp:lastPrinted>
  <dcterms:created xsi:type="dcterms:W3CDTF">2022-12-20T16:50:50Z</dcterms:created>
  <dcterms:modified xsi:type="dcterms:W3CDTF">2024-01-17T15:41:22Z</dcterms:modified>
</cp:coreProperties>
</file>